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11'!$A$1:$AB$259</definedName>
  </definedNames>
  <calcPr calcId="144525"/>
</workbook>
</file>

<file path=xl/calcChain.xml><?xml version="1.0" encoding="utf-8"?>
<calcChain xmlns="http://schemas.openxmlformats.org/spreadsheetml/2006/main">
  <c r="F353" i="1" l="1"/>
  <c r="F351" i="1"/>
  <c r="F350" i="1"/>
  <c r="F349" i="1"/>
  <c r="F347" i="1"/>
  <c r="F346" i="1"/>
  <c r="F344" i="1"/>
  <c r="F343" i="1"/>
  <c r="D343" i="1"/>
  <c r="H343" i="1" s="1"/>
  <c r="D342" i="1"/>
  <c r="D340" i="1"/>
  <c r="D337" i="1"/>
  <c r="F336" i="1"/>
  <c r="F335" i="1"/>
  <c r="F334" i="1"/>
  <c r="H331" i="1"/>
  <c r="H328" i="1"/>
  <c r="D317" i="1"/>
  <c r="H317" i="1" s="1"/>
  <c r="H316" i="1"/>
  <c r="F311" i="1"/>
  <c r="H305" i="1"/>
  <c r="F299" i="1"/>
  <c r="H299" i="1" s="1"/>
  <c r="B299" i="1"/>
  <c r="F348" i="1" s="1"/>
  <c r="F297" i="1"/>
  <c r="B297" i="1"/>
  <c r="F295" i="1"/>
  <c r="F303" i="1" s="1"/>
  <c r="D294" i="1"/>
  <c r="H294" i="1" s="1"/>
  <c r="D293" i="1"/>
  <c r="D292" i="1"/>
  <c r="D333" i="1" s="1"/>
  <c r="B292" i="1"/>
  <c r="H292" i="1" s="1"/>
  <c r="H291" i="1"/>
  <c r="D291" i="1"/>
  <c r="D332" i="1" s="1"/>
  <c r="B291" i="1"/>
  <c r="F332" i="1" s="1"/>
  <c r="AD287" i="1"/>
  <c r="AF287" i="1" s="1"/>
  <c r="AF286" i="1"/>
  <c r="AD286" i="1"/>
  <c r="AC286" i="1"/>
  <c r="I286" i="1"/>
  <c r="F286" i="1"/>
  <c r="D286" i="1"/>
  <c r="E286" i="1" s="1"/>
  <c r="E285" i="1" s="1"/>
  <c r="H285" i="1"/>
  <c r="AC285" i="1" s="1"/>
  <c r="D285" i="1"/>
  <c r="C285" i="1"/>
  <c r="AD285" i="1" s="1"/>
  <c r="AF285" i="1" s="1"/>
  <c r="AF284" i="1"/>
  <c r="AD284" i="1"/>
  <c r="AC284" i="1"/>
  <c r="I284" i="1"/>
  <c r="F284" i="1"/>
  <c r="E284" i="1"/>
  <c r="D284" i="1"/>
  <c r="AD283" i="1"/>
  <c r="AF283" i="1" s="1"/>
  <c r="AC283" i="1"/>
  <c r="I283" i="1"/>
  <c r="F283" i="1"/>
  <c r="E283" i="1"/>
  <c r="D283" i="1"/>
  <c r="AD282" i="1"/>
  <c r="AF282" i="1" s="1"/>
  <c r="AC282" i="1"/>
  <c r="I282" i="1"/>
  <c r="D282" i="1"/>
  <c r="D281" i="1" s="1"/>
  <c r="AC281" i="1"/>
  <c r="I281" i="1"/>
  <c r="H281" i="1"/>
  <c r="G281" i="1"/>
  <c r="C281" i="1"/>
  <c r="AD281" i="1" s="1"/>
  <c r="AF281" i="1" s="1"/>
  <c r="H280" i="1"/>
  <c r="I280" i="1" s="1"/>
  <c r="G280" i="1"/>
  <c r="AC280" i="1" s="1"/>
  <c r="C280" i="1"/>
  <c r="AD280" i="1" s="1"/>
  <c r="AF280" i="1" s="1"/>
  <c r="AD279" i="1"/>
  <c r="AF279" i="1" s="1"/>
  <c r="AC279" i="1"/>
  <c r="I279" i="1"/>
  <c r="D279" i="1"/>
  <c r="F279" i="1" s="1"/>
  <c r="H278" i="1"/>
  <c r="I278" i="1" s="1"/>
  <c r="G278" i="1"/>
  <c r="AC278" i="1" s="1"/>
  <c r="D278" i="1"/>
  <c r="F278" i="1" s="1"/>
  <c r="C278" i="1"/>
  <c r="AD278" i="1" s="1"/>
  <c r="AF278" i="1" s="1"/>
  <c r="AD277" i="1"/>
  <c r="AF277" i="1" s="1"/>
  <c r="AC277" i="1"/>
  <c r="I277" i="1"/>
  <c r="D277" i="1"/>
  <c r="F277" i="1" s="1"/>
  <c r="AF276" i="1"/>
  <c r="AD276" i="1"/>
  <c r="AC276" i="1"/>
  <c r="I276" i="1"/>
  <c r="D276" i="1"/>
  <c r="F276" i="1" s="1"/>
  <c r="AF275" i="1"/>
  <c r="AD275" i="1"/>
  <c r="AC275" i="1"/>
  <c r="I275" i="1"/>
  <c r="F275" i="1"/>
  <c r="E275" i="1"/>
  <c r="D275" i="1"/>
  <c r="H274" i="1"/>
  <c r="I274" i="1" s="1"/>
  <c r="G274" i="1"/>
  <c r="AC274" i="1" s="1"/>
  <c r="D274" i="1"/>
  <c r="F274" i="1" s="1"/>
  <c r="C274" i="1"/>
  <c r="AD274" i="1" s="1"/>
  <c r="AF274" i="1" s="1"/>
  <c r="H273" i="1"/>
  <c r="D273" i="1"/>
  <c r="AD272" i="1"/>
  <c r="AF272" i="1" s="1"/>
  <c r="AC272" i="1"/>
  <c r="I272" i="1"/>
  <c r="F272" i="1"/>
  <c r="E272" i="1"/>
  <c r="D272" i="1"/>
  <c r="AD271" i="1"/>
  <c r="AF271" i="1" s="1"/>
  <c r="AC271" i="1"/>
  <c r="I271" i="1"/>
  <c r="E271" i="1"/>
  <c r="D271" i="1"/>
  <c r="F271" i="1" s="1"/>
  <c r="H270" i="1"/>
  <c r="I270" i="1" s="1"/>
  <c r="G270" i="1"/>
  <c r="AC270" i="1" s="1"/>
  <c r="E270" i="1"/>
  <c r="D270" i="1"/>
  <c r="F270" i="1" s="1"/>
  <c r="C270" i="1"/>
  <c r="AD270" i="1" s="1"/>
  <c r="AF270" i="1" s="1"/>
  <c r="AD269" i="1"/>
  <c r="AF269" i="1" s="1"/>
  <c r="AC269" i="1"/>
  <c r="I269" i="1"/>
  <c r="D269" i="1"/>
  <c r="E269" i="1" s="1"/>
  <c r="AD268" i="1"/>
  <c r="AF268" i="1" s="1"/>
  <c r="AC268" i="1"/>
  <c r="I268" i="1"/>
  <c r="D268" i="1"/>
  <c r="F268" i="1" s="1"/>
  <c r="H267" i="1"/>
  <c r="I267" i="1" s="1"/>
  <c r="G267" i="1"/>
  <c r="AC267" i="1" s="1"/>
  <c r="D267" i="1"/>
  <c r="F267" i="1" s="1"/>
  <c r="C267" i="1"/>
  <c r="AD267" i="1" s="1"/>
  <c r="AF267" i="1" s="1"/>
  <c r="H266" i="1"/>
  <c r="G266" i="1"/>
  <c r="AC266" i="1" s="1"/>
  <c r="D266" i="1"/>
  <c r="F266" i="1" s="1"/>
  <c r="C266" i="1"/>
  <c r="AD266" i="1" s="1"/>
  <c r="AF266" i="1" s="1"/>
  <c r="H265" i="1"/>
  <c r="AD264" i="1"/>
  <c r="AF264" i="1" s="1"/>
  <c r="AC264" i="1"/>
  <c r="I264" i="1"/>
  <c r="D264" i="1"/>
  <c r="E264" i="1" s="1"/>
  <c r="E263" i="1" s="1"/>
  <c r="E262" i="1" s="1"/>
  <c r="E261" i="1" s="1"/>
  <c r="H263" i="1"/>
  <c r="G263" i="1"/>
  <c r="AC263" i="1" s="1"/>
  <c r="D263" i="1"/>
  <c r="F263" i="1" s="1"/>
  <c r="C263" i="1"/>
  <c r="AD263" i="1" s="1"/>
  <c r="AF263" i="1" s="1"/>
  <c r="H262" i="1"/>
  <c r="I262" i="1" s="1"/>
  <c r="G262" i="1"/>
  <c r="AC262" i="1" s="1"/>
  <c r="D262" i="1"/>
  <c r="F262" i="1" s="1"/>
  <c r="C262" i="1"/>
  <c r="AD262" i="1" s="1"/>
  <c r="AF262" i="1" s="1"/>
  <c r="I261" i="1"/>
  <c r="H261" i="1"/>
  <c r="G261" i="1"/>
  <c r="AC261" i="1" s="1"/>
  <c r="D261" i="1"/>
  <c r="F261" i="1" s="1"/>
  <c r="C261" i="1"/>
  <c r="AD260" i="1"/>
  <c r="AF260" i="1" s="1"/>
  <c r="G260" i="1"/>
  <c r="I260" i="1" s="1"/>
  <c r="AD258" i="1"/>
  <c r="AF258" i="1" s="1"/>
  <c r="AC258" i="1"/>
  <c r="I258" i="1"/>
  <c r="E258" i="1"/>
  <c r="D258" i="1"/>
  <c r="F258" i="1" s="1"/>
  <c r="I256" i="1"/>
  <c r="D256" i="1"/>
  <c r="F256" i="1" s="1"/>
  <c r="I255" i="1"/>
  <c r="H255" i="1"/>
  <c r="G255" i="1"/>
  <c r="D255" i="1"/>
  <c r="F255" i="1" s="1"/>
  <c r="C255" i="1"/>
  <c r="AD254" i="1"/>
  <c r="AF254" i="1" s="1"/>
  <c r="AC254" i="1"/>
  <c r="I254" i="1"/>
  <c r="E254" i="1"/>
  <c r="E253" i="1" s="1"/>
  <c r="D254" i="1"/>
  <c r="F254" i="1" s="1"/>
  <c r="AC253" i="1"/>
  <c r="H253" i="1"/>
  <c r="I253" i="1" s="1"/>
  <c r="G253" i="1"/>
  <c r="F253" i="1"/>
  <c r="D253" i="1"/>
  <c r="C253" i="1"/>
  <c r="AD253" i="1" s="1"/>
  <c r="AF253" i="1" s="1"/>
  <c r="AF252" i="1"/>
  <c r="AD252" i="1"/>
  <c r="AC252" i="1"/>
  <c r="I252" i="1"/>
  <c r="F252" i="1"/>
  <c r="D252" i="1"/>
  <c r="E252" i="1" s="1"/>
  <c r="E251" i="1" s="1"/>
  <c r="H251" i="1"/>
  <c r="G251" i="1"/>
  <c r="C251" i="1"/>
  <c r="C250" i="1" s="1"/>
  <c r="AD250" i="1" s="1"/>
  <c r="AF250" i="1" s="1"/>
  <c r="H250" i="1"/>
  <c r="E250" i="1"/>
  <c r="I249" i="1"/>
  <c r="I248" i="1" s="1"/>
  <c r="I247" i="1" s="1"/>
  <c r="F249" i="1"/>
  <c r="P249" i="1" s="1"/>
  <c r="P248" i="1" s="1"/>
  <c r="E249" i="1"/>
  <c r="O248" i="1"/>
  <c r="O247" i="1" s="1"/>
  <c r="N248" i="1"/>
  <c r="M248" i="1"/>
  <c r="L248" i="1"/>
  <c r="K248" i="1"/>
  <c r="K247" i="1" s="1"/>
  <c r="J248" i="1"/>
  <c r="H248" i="1"/>
  <c r="G248" i="1"/>
  <c r="F248" i="1"/>
  <c r="E248" i="1"/>
  <c r="D248" i="1"/>
  <c r="C248" i="1"/>
  <c r="P247" i="1"/>
  <c r="N247" i="1"/>
  <c r="M247" i="1"/>
  <c r="L247" i="1"/>
  <c r="J247" i="1"/>
  <c r="H247" i="1"/>
  <c r="G247" i="1"/>
  <c r="F247" i="1"/>
  <c r="E247" i="1"/>
  <c r="D247" i="1"/>
  <c r="C247" i="1"/>
  <c r="AD246" i="1"/>
  <c r="AF246" i="1" s="1"/>
  <c r="AC246" i="1"/>
  <c r="I246" i="1"/>
  <c r="D246" i="1"/>
  <c r="I245" i="1"/>
  <c r="H245" i="1"/>
  <c r="AC245" i="1" s="1"/>
  <c r="G245" i="1"/>
  <c r="C245" i="1"/>
  <c r="AD245" i="1" s="1"/>
  <c r="AF245" i="1" s="1"/>
  <c r="AD244" i="1"/>
  <c r="AF244" i="1" s="1"/>
  <c r="AC244" i="1"/>
  <c r="I244" i="1"/>
  <c r="E244" i="1"/>
  <c r="E243" i="1" s="1"/>
  <c r="D244" i="1"/>
  <c r="F244" i="1" s="1"/>
  <c r="AC243" i="1"/>
  <c r="I243" i="1"/>
  <c r="H243" i="1"/>
  <c r="G243" i="1"/>
  <c r="C243" i="1"/>
  <c r="AD243" i="1" s="1"/>
  <c r="AF243" i="1" s="1"/>
  <c r="AF242" i="1"/>
  <c r="AD242" i="1"/>
  <c r="AC242" i="1"/>
  <c r="I242" i="1"/>
  <c r="F242" i="1"/>
  <c r="E242" i="1"/>
  <c r="D242" i="1"/>
  <c r="C242" i="1"/>
  <c r="AF241" i="1"/>
  <c r="AD241" i="1"/>
  <c r="AC241" i="1"/>
  <c r="I241" i="1"/>
  <c r="F241" i="1"/>
  <c r="E241" i="1"/>
  <c r="D241" i="1"/>
  <c r="AD240" i="1"/>
  <c r="AF240" i="1" s="1"/>
  <c r="AC240" i="1"/>
  <c r="I240" i="1"/>
  <c r="E240" i="1"/>
  <c r="E239" i="1" s="1"/>
  <c r="D240" i="1"/>
  <c r="F240" i="1" s="1"/>
  <c r="AC239" i="1"/>
  <c r="I239" i="1"/>
  <c r="H239" i="1"/>
  <c r="G239" i="1"/>
  <c r="C239" i="1"/>
  <c r="AD239" i="1" s="1"/>
  <c r="AF239" i="1" s="1"/>
  <c r="H238" i="1"/>
  <c r="I238" i="1" s="1"/>
  <c r="G238" i="1"/>
  <c r="AC238" i="1" s="1"/>
  <c r="C238" i="1"/>
  <c r="AD238" i="1" s="1"/>
  <c r="AF238" i="1" s="1"/>
  <c r="AD237" i="1"/>
  <c r="AF237" i="1" s="1"/>
  <c r="AC237" i="1"/>
  <c r="I237" i="1"/>
  <c r="D237" i="1"/>
  <c r="I236" i="1"/>
  <c r="H236" i="1"/>
  <c r="AC236" i="1" s="1"/>
  <c r="G236" i="1"/>
  <c r="C236" i="1"/>
  <c r="AD236" i="1" s="1"/>
  <c r="AF236" i="1" s="1"/>
  <c r="AD235" i="1"/>
  <c r="AF235" i="1" s="1"/>
  <c r="AC235" i="1"/>
  <c r="I235" i="1"/>
  <c r="E235" i="1"/>
  <c r="E234" i="1" s="1"/>
  <c r="D235" i="1"/>
  <c r="F235" i="1" s="1"/>
  <c r="AC234" i="1"/>
  <c r="I234" i="1"/>
  <c r="H234" i="1"/>
  <c r="G234" i="1"/>
  <c r="C234" i="1"/>
  <c r="AD234" i="1" s="1"/>
  <c r="AF234" i="1" s="1"/>
  <c r="AF233" i="1"/>
  <c r="AD233" i="1"/>
  <c r="AC233" i="1"/>
  <c r="I233" i="1"/>
  <c r="F233" i="1"/>
  <c r="E233" i="1"/>
  <c r="D233" i="1"/>
  <c r="AD232" i="1"/>
  <c r="AF232" i="1" s="1"/>
  <c r="AC232" i="1"/>
  <c r="I232" i="1"/>
  <c r="E232" i="1"/>
  <c r="D232" i="1"/>
  <c r="F232" i="1" s="1"/>
  <c r="AD231" i="1"/>
  <c r="AF231" i="1" s="1"/>
  <c r="AC231" i="1"/>
  <c r="I231" i="1"/>
  <c r="D231" i="1"/>
  <c r="I230" i="1"/>
  <c r="H230" i="1"/>
  <c r="AC230" i="1" s="1"/>
  <c r="G230" i="1"/>
  <c r="C230" i="1"/>
  <c r="AD230" i="1" s="1"/>
  <c r="AF230" i="1" s="1"/>
  <c r="AD229" i="1"/>
  <c r="AF229" i="1" s="1"/>
  <c r="G229" i="1"/>
  <c r="C229" i="1"/>
  <c r="I228" i="1"/>
  <c r="D228" i="1"/>
  <c r="AF227" i="1"/>
  <c r="AD227" i="1"/>
  <c r="AC227" i="1"/>
  <c r="I227" i="1"/>
  <c r="F227" i="1"/>
  <c r="D227" i="1"/>
  <c r="E227" i="1" s="1"/>
  <c r="AF226" i="1"/>
  <c r="AD226" i="1"/>
  <c r="AC226" i="1"/>
  <c r="I226" i="1"/>
  <c r="F226" i="1"/>
  <c r="E226" i="1"/>
  <c r="D226" i="1"/>
  <c r="H225" i="1"/>
  <c r="I225" i="1" s="1"/>
  <c r="G225" i="1"/>
  <c r="C225" i="1"/>
  <c r="AF224" i="1"/>
  <c r="AD224" i="1"/>
  <c r="AC224" i="1"/>
  <c r="I224" i="1"/>
  <c r="F224" i="1"/>
  <c r="D224" i="1"/>
  <c r="E224" i="1" s="1"/>
  <c r="AF223" i="1"/>
  <c r="AD223" i="1"/>
  <c r="AC223" i="1"/>
  <c r="I223" i="1"/>
  <c r="F223" i="1"/>
  <c r="E223" i="1"/>
  <c r="D223" i="1"/>
  <c r="AD222" i="1"/>
  <c r="AF222" i="1" s="1"/>
  <c r="AC222" i="1"/>
  <c r="I222" i="1"/>
  <c r="E222" i="1"/>
  <c r="D222" i="1"/>
  <c r="F222" i="1" s="1"/>
  <c r="AD221" i="1"/>
  <c r="AF221" i="1" s="1"/>
  <c r="AC221" i="1"/>
  <c r="I221" i="1"/>
  <c r="D221" i="1"/>
  <c r="E220" i="1"/>
  <c r="AC219" i="1"/>
  <c r="I219" i="1"/>
  <c r="H219" i="1"/>
  <c r="G219" i="1"/>
  <c r="C219" i="1"/>
  <c r="F313" i="1" s="1"/>
  <c r="H218" i="1"/>
  <c r="AF216" i="1"/>
  <c r="AD216" i="1"/>
  <c r="AC216" i="1"/>
  <c r="I216" i="1"/>
  <c r="F216" i="1"/>
  <c r="E216" i="1"/>
  <c r="E215" i="1" s="1"/>
  <c r="D216" i="1"/>
  <c r="H215" i="1"/>
  <c r="I215" i="1" s="1"/>
  <c r="G215" i="1"/>
  <c r="AC215" i="1" s="1"/>
  <c r="D215" i="1"/>
  <c r="C215" i="1"/>
  <c r="C207" i="1" s="1"/>
  <c r="AD207" i="1" s="1"/>
  <c r="AF207" i="1" s="1"/>
  <c r="AF214" i="1"/>
  <c r="AD214" i="1"/>
  <c r="AC214" i="1"/>
  <c r="I214" i="1"/>
  <c r="F214" i="1"/>
  <c r="D214" i="1"/>
  <c r="E214" i="1" s="1"/>
  <c r="AF213" i="1"/>
  <c r="AD213" i="1"/>
  <c r="AC213" i="1"/>
  <c r="I213" i="1"/>
  <c r="F213" i="1"/>
  <c r="E213" i="1"/>
  <c r="E212" i="1" s="1"/>
  <c r="D213" i="1"/>
  <c r="H212" i="1"/>
  <c r="G212" i="1"/>
  <c r="AC212" i="1" s="1"/>
  <c r="D212" i="1"/>
  <c r="C212" i="1"/>
  <c r="F212" i="1" s="1"/>
  <c r="AF211" i="1"/>
  <c r="AD211" i="1"/>
  <c r="AC211" i="1"/>
  <c r="I211" i="1"/>
  <c r="F211" i="1"/>
  <c r="D211" i="1"/>
  <c r="E211" i="1" s="1"/>
  <c r="E210" i="1" s="1"/>
  <c r="H210" i="1"/>
  <c r="I210" i="1" s="1"/>
  <c r="G210" i="1"/>
  <c r="D210" i="1"/>
  <c r="F210" i="1" s="1"/>
  <c r="C210" i="1"/>
  <c r="AD210" i="1" s="1"/>
  <c r="AF210" i="1" s="1"/>
  <c r="AD209" i="1"/>
  <c r="AF209" i="1" s="1"/>
  <c r="AC209" i="1"/>
  <c r="I209" i="1"/>
  <c r="D209" i="1"/>
  <c r="I208" i="1"/>
  <c r="H208" i="1"/>
  <c r="G208" i="1"/>
  <c r="AC208" i="1" s="1"/>
  <c r="C208" i="1"/>
  <c r="AD208" i="1" s="1"/>
  <c r="AF208" i="1" s="1"/>
  <c r="G207" i="1"/>
  <c r="AF206" i="1"/>
  <c r="AD206" i="1"/>
  <c r="AC206" i="1"/>
  <c r="I206" i="1"/>
  <c r="F206" i="1"/>
  <c r="D206" i="1"/>
  <c r="E206" i="1" s="1"/>
  <c r="E205" i="1" s="1"/>
  <c r="H205" i="1"/>
  <c r="I205" i="1" s="1"/>
  <c r="G205" i="1"/>
  <c r="AC205" i="1" s="1"/>
  <c r="D205" i="1"/>
  <c r="F205" i="1" s="1"/>
  <c r="C205" i="1"/>
  <c r="AD205" i="1" s="1"/>
  <c r="AF205" i="1" s="1"/>
  <c r="AD204" i="1"/>
  <c r="AF204" i="1" s="1"/>
  <c r="AC204" i="1"/>
  <c r="I204" i="1"/>
  <c r="D204" i="1"/>
  <c r="I203" i="1"/>
  <c r="H203" i="1"/>
  <c r="AC203" i="1" s="1"/>
  <c r="G203" i="1"/>
  <c r="C203" i="1"/>
  <c r="AD203" i="1" s="1"/>
  <c r="AF203" i="1" s="1"/>
  <c r="AD202" i="1"/>
  <c r="AF202" i="1" s="1"/>
  <c r="AC202" i="1"/>
  <c r="I202" i="1"/>
  <c r="E202" i="1"/>
  <c r="E201" i="1" s="1"/>
  <c r="D202" i="1"/>
  <c r="F202" i="1" s="1"/>
  <c r="AC201" i="1"/>
  <c r="I201" i="1"/>
  <c r="H201" i="1"/>
  <c r="G201" i="1"/>
  <c r="C201" i="1"/>
  <c r="AD201" i="1" s="1"/>
  <c r="AF201" i="1" s="1"/>
  <c r="H200" i="1"/>
  <c r="I200" i="1" s="1"/>
  <c r="G200" i="1"/>
  <c r="C200" i="1"/>
  <c r="AD200" i="1" s="1"/>
  <c r="AF200" i="1" s="1"/>
  <c r="I199" i="1"/>
  <c r="E199" i="1"/>
  <c r="E198" i="1" s="1"/>
  <c r="D199" i="1"/>
  <c r="F199" i="1" s="1"/>
  <c r="C198" i="1"/>
  <c r="C180" i="1" s="1"/>
  <c r="AF197" i="1"/>
  <c r="AD197" i="1"/>
  <c r="AC197" i="1"/>
  <c r="I197" i="1"/>
  <c r="F197" i="1"/>
  <c r="E197" i="1"/>
  <c r="D197" i="1"/>
  <c r="AF196" i="1"/>
  <c r="AD196" i="1"/>
  <c r="AC196" i="1"/>
  <c r="I196" i="1"/>
  <c r="F196" i="1"/>
  <c r="E196" i="1"/>
  <c r="D196" i="1"/>
  <c r="I195" i="1"/>
  <c r="F195" i="1"/>
  <c r="E195" i="1"/>
  <c r="D195" i="1"/>
  <c r="D194" i="1"/>
  <c r="E194" i="1" s="1"/>
  <c r="I193" i="1"/>
  <c r="D193" i="1"/>
  <c r="AF192" i="1"/>
  <c r="AD192" i="1"/>
  <c r="AC192" i="1"/>
  <c r="I192" i="1"/>
  <c r="F192" i="1"/>
  <c r="D192" i="1"/>
  <c r="E192" i="1" s="1"/>
  <c r="E191" i="1"/>
  <c r="D191" i="1"/>
  <c r="AC190" i="1"/>
  <c r="I190" i="1"/>
  <c r="H190" i="1"/>
  <c r="G190" i="1"/>
  <c r="C190" i="1"/>
  <c r="AF189" i="1"/>
  <c r="AD189" i="1"/>
  <c r="AC189" i="1"/>
  <c r="I189" i="1"/>
  <c r="F189" i="1"/>
  <c r="E189" i="1"/>
  <c r="D189" i="1"/>
  <c r="AD188" i="1"/>
  <c r="AF188" i="1" s="1"/>
  <c r="AC188" i="1"/>
  <c r="I188" i="1"/>
  <c r="E188" i="1"/>
  <c r="D188" i="1"/>
  <c r="F188" i="1" s="1"/>
  <c r="E187" i="1"/>
  <c r="AD186" i="1"/>
  <c r="AF186" i="1" s="1"/>
  <c r="AC186" i="1"/>
  <c r="I186" i="1"/>
  <c r="F186" i="1"/>
  <c r="E186" i="1"/>
  <c r="E185" i="1" s="1"/>
  <c r="D186" i="1"/>
  <c r="AC185" i="1"/>
  <c r="H185" i="1"/>
  <c r="I185" i="1" s="1"/>
  <c r="G185" i="1"/>
  <c r="F185" i="1"/>
  <c r="D185" i="1"/>
  <c r="C185" i="1"/>
  <c r="F314" i="1" s="1"/>
  <c r="AF184" i="1"/>
  <c r="AD184" i="1"/>
  <c r="AC184" i="1"/>
  <c r="I184" i="1"/>
  <c r="F184" i="1"/>
  <c r="D184" i="1"/>
  <c r="E184" i="1" s="1"/>
  <c r="AD183" i="1"/>
  <c r="AF183" i="1" s="1"/>
  <c r="AC183" i="1"/>
  <c r="I183" i="1"/>
  <c r="F183" i="1"/>
  <c r="E183" i="1"/>
  <c r="D183" i="1"/>
  <c r="AD182" i="1"/>
  <c r="AF182" i="1" s="1"/>
  <c r="AC182" i="1"/>
  <c r="I182" i="1"/>
  <c r="D182" i="1"/>
  <c r="AC181" i="1"/>
  <c r="I181" i="1"/>
  <c r="H181" i="1"/>
  <c r="G181" i="1"/>
  <c r="C181" i="1"/>
  <c r="F312" i="1" s="1"/>
  <c r="F339" i="1" s="1"/>
  <c r="H180" i="1"/>
  <c r="G180" i="1"/>
  <c r="AD177" i="1"/>
  <c r="AF177" i="1" s="1"/>
  <c r="AC177" i="1"/>
  <c r="I177" i="1"/>
  <c r="D177" i="1"/>
  <c r="D176" i="1" s="1"/>
  <c r="AF176" i="1"/>
  <c r="I176" i="1"/>
  <c r="H176" i="1"/>
  <c r="H175" i="1" s="1"/>
  <c r="G176" i="1"/>
  <c r="AC176" i="1" s="1"/>
  <c r="C176" i="1"/>
  <c r="AD176" i="1" s="1"/>
  <c r="AD175" i="1"/>
  <c r="AF175" i="1" s="1"/>
  <c r="G175" i="1"/>
  <c r="AC175" i="1" s="1"/>
  <c r="C175" i="1"/>
  <c r="AF174" i="1"/>
  <c r="AD174" i="1"/>
  <c r="AC174" i="1"/>
  <c r="I174" i="1"/>
  <c r="D174" i="1"/>
  <c r="E174" i="1" s="1"/>
  <c r="E173" i="1" s="1"/>
  <c r="I173" i="1"/>
  <c r="H173" i="1"/>
  <c r="G173" i="1"/>
  <c r="AC173" i="1" s="1"/>
  <c r="C173" i="1"/>
  <c r="AD173" i="1" s="1"/>
  <c r="AF173" i="1" s="1"/>
  <c r="AD172" i="1"/>
  <c r="AF172" i="1" s="1"/>
  <c r="AC172" i="1"/>
  <c r="I172" i="1"/>
  <c r="E172" i="1"/>
  <c r="D172" i="1"/>
  <c r="F172" i="1" s="1"/>
  <c r="AF171" i="1"/>
  <c r="AD171" i="1"/>
  <c r="AC171" i="1"/>
  <c r="I171" i="1"/>
  <c r="D171" i="1"/>
  <c r="E171" i="1" s="1"/>
  <c r="I170" i="1"/>
  <c r="D170" i="1"/>
  <c r="E170" i="1" s="1"/>
  <c r="I169" i="1"/>
  <c r="H169" i="1"/>
  <c r="G169" i="1"/>
  <c r="AC169" i="1" s="1"/>
  <c r="C169" i="1"/>
  <c r="AD169" i="1" s="1"/>
  <c r="AF169" i="1" s="1"/>
  <c r="H168" i="1"/>
  <c r="G168" i="1"/>
  <c r="AC168" i="1" s="1"/>
  <c r="C168" i="1"/>
  <c r="AD168" i="1" s="1"/>
  <c r="AF168" i="1" s="1"/>
  <c r="AD167" i="1"/>
  <c r="AF167" i="1" s="1"/>
  <c r="AC167" i="1"/>
  <c r="I167" i="1"/>
  <c r="E167" i="1"/>
  <c r="D167" i="1"/>
  <c r="F167" i="1" s="1"/>
  <c r="AF166" i="1"/>
  <c r="AD166" i="1"/>
  <c r="AC166" i="1"/>
  <c r="I166" i="1"/>
  <c r="F166" i="1"/>
  <c r="D166" i="1"/>
  <c r="E166" i="1" s="1"/>
  <c r="AD165" i="1"/>
  <c r="AF165" i="1" s="1"/>
  <c r="AC165" i="1"/>
  <c r="I165" i="1"/>
  <c r="F165" i="1"/>
  <c r="E165" i="1"/>
  <c r="D165" i="1"/>
  <c r="AC164" i="1"/>
  <c r="H164" i="1"/>
  <c r="I164" i="1" s="1"/>
  <c r="G164" i="1"/>
  <c r="G163" i="1" s="1"/>
  <c r="F164" i="1"/>
  <c r="D164" i="1"/>
  <c r="C164" i="1"/>
  <c r="AD164" i="1" s="1"/>
  <c r="AF164" i="1" s="1"/>
  <c r="H163" i="1"/>
  <c r="I163" i="1" s="1"/>
  <c r="D163" i="1"/>
  <c r="AF162" i="1"/>
  <c r="AD162" i="1"/>
  <c r="AC162" i="1"/>
  <c r="I162" i="1"/>
  <c r="D162" i="1"/>
  <c r="E162" i="1" s="1"/>
  <c r="AD161" i="1"/>
  <c r="AF161" i="1" s="1"/>
  <c r="AC161" i="1"/>
  <c r="I161" i="1"/>
  <c r="E161" i="1"/>
  <c r="D161" i="1"/>
  <c r="F161" i="1" s="1"/>
  <c r="AF160" i="1"/>
  <c r="AD160" i="1"/>
  <c r="AC160" i="1"/>
  <c r="I160" i="1"/>
  <c r="F160" i="1"/>
  <c r="D160" i="1"/>
  <c r="E160" i="1" s="1"/>
  <c r="E159" i="1" s="1"/>
  <c r="H159" i="1"/>
  <c r="I159" i="1" s="1"/>
  <c r="G159" i="1"/>
  <c r="AC159" i="1" s="1"/>
  <c r="C159" i="1"/>
  <c r="AD159" i="1" s="1"/>
  <c r="AF159" i="1" s="1"/>
  <c r="AD158" i="1"/>
  <c r="AF158" i="1" s="1"/>
  <c r="AC158" i="1"/>
  <c r="I158" i="1"/>
  <c r="D158" i="1"/>
  <c r="F158" i="1" s="1"/>
  <c r="AF157" i="1"/>
  <c r="AD157" i="1"/>
  <c r="AC157" i="1"/>
  <c r="I157" i="1"/>
  <c r="F157" i="1"/>
  <c r="D157" i="1"/>
  <c r="E157" i="1" s="1"/>
  <c r="E156" i="1"/>
  <c r="AF155" i="1"/>
  <c r="AD155" i="1"/>
  <c r="AC155" i="1"/>
  <c r="I155" i="1"/>
  <c r="F155" i="1"/>
  <c r="D155" i="1"/>
  <c r="E155" i="1" s="1"/>
  <c r="AD154" i="1"/>
  <c r="AF154" i="1" s="1"/>
  <c r="AC154" i="1"/>
  <c r="I154" i="1"/>
  <c r="F154" i="1"/>
  <c r="E154" i="1"/>
  <c r="D154" i="1"/>
  <c r="AD153" i="1"/>
  <c r="AF153" i="1" s="1"/>
  <c r="AC153" i="1"/>
  <c r="I153" i="1"/>
  <c r="D153" i="1"/>
  <c r="E153" i="1" s="1"/>
  <c r="I152" i="1"/>
  <c r="H152" i="1"/>
  <c r="G152" i="1"/>
  <c r="AC152" i="1" s="1"/>
  <c r="C152" i="1"/>
  <c r="AD152" i="1" s="1"/>
  <c r="AF152" i="1" s="1"/>
  <c r="H151" i="1"/>
  <c r="AD150" i="1"/>
  <c r="AF150" i="1" s="1"/>
  <c r="AC150" i="1"/>
  <c r="I150" i="1"/>
  <c r="D150" i="1"/>
  <c r="F150" i="1" s="1"/>
  <c r="H149" i="1"/>
  <c r="I149" i="1" s="1"/>
  <c r="G149" i="1"/>
  <c r="AC149" i="1" s="1"/>
  <c r="D149" i="1"/>
  <c r="F149" i="1" s="1"/>
  <c r="C149" i="1"/>
  <c r="AD149" i="1" s="1"/>
  <c r="AF149" i="1" s="1"/>
  <c r="AD148" i="1"/>
  <c r="AF148" i="1" s="1"/>
  <c r="AC148" i="1"/>
  <c r="I148" i="1"/>
  <c r="D148" i="1"/>
  <c r="E148" i="1" s="1"/>
  <c r="AD146" i="1"/>
  <c r="AF146" i="1" s="1"/>
  <c r="AC146" i="1"/>
  <c r="I146" i="1"/>
  <c r="D146" i="1"/>
  <c r="F146" i="1" s="1"/>
  <c r="AF145" i="1"/>
  <c r="AD145" i="1"/>
  <c r="AC145" i="1"/>
  <c r="I145" i="1"/>
  <c r="F145" i="1"/>
  <c r="D145" i="1"/>
  <c r="E145" i="1" s="1"/>
  <c r="AD144" i="1"/>
  <c r="AF144" i="1" s="1"/>
  <c r="AC144" i="1"/>
  <c r="I144" i="1"/>
  <c r="F144" i="1"/>
  <c r="E144" i="1"/>
  <c r="D144" i="1"/>
  <c r="AD143" i="1"/>
  <c r="AF143" i="1" s="1"/>
  <c r="AC143" i="1"/>
  <c r="I143" i="1"/>
  <c r="D143" i="1"/>
  <c r="E143" i="1" s="1"/>
  <c r="AD142" i="1"/>
  <c r="AF142" i="1" s="1"/>
  <c r="AC142" i="1"/>
  <c r="I142" i="1"/>
  <c r="D142" i="1"/>
  <c r="F142" i="1" s="1"/>
  <c r="AF141" i="1"/>
  <c r="AD141" i="1"/>
  <c r="AC141" i="1"/>
  <c r="I141" i="1"/>
  <c r="F141" i="1"/>
  <c r="D141" i="1"/>
  <c r="E141" i="1" s="1"/>
  <c r="H140" i="1"/>
  <c r="H139" i="1" s="1"/>
  <c r="G140" i="1"/>
  <c r="AC140" i="1" s="1"/>
  <c r="D140" i="1"/>
  <c r="F140" i="1" s="1"/>
  <c r="C140" i="1"/>
  <c r="AD140" i="1" s="1"/>
  <c r="AF140" i="1" s="1"/>
  <c r="AD138" i="1"/>
  <c r="AF138" i="1" s="1"/>
  <c r="AC138" i="1"/>
  <c r="I138" i="1"/>
  <c r="F138" i="1"/>
  <c r="E138" i="1"/>
  <c r="E137" i="1" s="1"/>
  <c r="D138" i="1"/>
  <c r="H137" i="1"/>
  <c r="G137" i="1"/>
  <c r="AC137" i="1" s="1"/>
  <c r="D137" i="1"/>
  <c r="C137" i="1"/>
  <c r="D326" i="1" s="1"/>
  <c r="I136" i="1"/>
  <c r="F136" i="1"/>
  <c r="AD135" i="1"/>
  <c r="AF135" i="1" s="1"/>
  <c r="AC135" i="1"/>
  <c r="I135" i="1"/>
  <c r="D135" i="1"/>
  <c r="E135" i="1" s="1"/>
  <c r="AF134" i="1"/>
  <c r="AD134" i="1"/>
  <c r="AC134" i="1"/>
  <c r="I134" i="1"/>
  <c r="D134" i="1"/>
  <c r="F134" i="1" s="1"/>
  <c r="AF133" i="1"/>
  <c r="AD133" i="1"/>
  <c r="AC133" i="1"/>
  <c r="I133" i="1"/>
  <c r="F133" i="1"/>
  <c r="D133" i="1"/>
  <c r="E133" i="1" s="1"/>
  <c r="H132" i="1"/>
  <c r="I132" i="1" s="1"/>
  <c r="G132" i="1"/>
  <c r="AC132" i="1" s="1"/>
  <c r="D132" i="1"/>
  <c r="F132" i="1" s="1"/>
  <c r="C132" i="1"/>
  <c r="D325" i="1" s="1"/>
  <c r="AD131" i="1"/>
  <c r="AF131" i="1" s="1"/>
  <c r="AC131" i="1"/>
  <c r="I131" i="1"/>
  <c r="D131" i="1"/>
  <c r="F131" i="1" s="1"/>
  <c r="H130" i="1"/>
  <c r="I130" i="1" s="1"/>
  <c r="G130" i="1"/>
  <c r="D130" i="1"/>
  <c r="F130" i="1" s="1"/>
  <c r="C130" i="1"/>
  <c r="D324" i="1" s="1"/>
  <c r="AF129" i="1"/>
  <c r="AD129" i="1"/>
  <c r="AC129" i="1"/>
  <c r="I129" i="1"/>
  <c r="D129" i="1"/>
  <c r="E129" i="1" s="1"/>
  <c r="E128" i="1" s="1"/>
  <c r="I128" i="1"/>
  <c r="H128" i="1"/>
  <c r="G128" i="1"/>
  <c r="AC128" i="1" s="1"/>
  <c r="C128" i="1"/>
  <c r="D323" i="1" s="1"/>
  <c r="AD127" i="1"/>
  <c r="AF127" i="1" s="1"/>
  <c r="AC127" i="1"/>
  <c r="I127" i="1"/>
  <c r="F127" i="1"/>
  <c r="E127" i="1"/>
  <c r="E126" i="1" s="1"/>
  <c r="D127" i="1"/>
  <c r="AC126" i="1"/>
  <c r="H126" i="1"/>
  <c r="I126" i="1" s="1"/>
  <c r="G126" i="1"/>
  <c r="F126" i="1"/>
  <c r="D126" i="1"/>
  <c r="C126" i="1"/>
  <c r="D322" i="1" s="1"/>
  <c r="AF125" i="1"/>
  <c r="AD125" i="1"/>
  <c r="AC125" i="1"/>
  <c r="I125" i="1"/>
  <c r="F125" i="1"/>
  <c r="D125" i="1"/>
  <c r="E125" i="1" s="1"/>
  <c r="E124" i="1" s="1"/>
  <c r="H124" i="1"/>
  <c r="I124" i="1" s="1"/>
  <c r="G124" i="1"/>
  <c r="AC124" i="1" s="1"/>
  <c r="D124" i="1"/>
  <c r="F124" i="1" s="1"/>
  <c r="C124" i="1"/>
  <c r="D321" i="1" s="1"/>
  <c r="AD123" i="1"/>
  <c r="AF123" i="1" s="1"/>
  <c r="AC123" i="1"/>
  <c r="I123" i="1"/>
  <c r="D123" i="1"/>
  <c r="F123" i="1" s="1"/>
  <c r="H122" i="1"/>
  <c r="I122" i="1" s="1"/>
  <c r="G122" i="1"/>
  <c r="AC122" i="1" s="1"/>
  <c r="D122" i="1"/>
  <c r="F122" i="1" s="1"/>
  <c r="C122" i="1"/>
  <c r="D320" i="1" s="1"/>
  <c r="AD121" i="1"/>
  <c r="AF121" i="1" s="1"/>
  <c r="AC121" i="1"/>
  <c r="I121" i="1"/>
  <c r="D121" i="1"/>
  <c r="E121" i="1" s="1"/>
  <c r="E120" i="1" s="1"/>
  <c r="I120" i="1"/>
  <c r="H120" i="1"/>
  <c r="AC120" i="1" s="1"/>
  <c r="G120" i="1"/>
  <c r="C120" i="1"/>
  <c r="D319" i="1" s="1"/>
  <c r="H119" i="1"/>
  <c r="I119" i="1" s="1"/>
  <c r="G119" i="1"/>
  <c r="AC119" i="1" s="1"/>
  <c r="C119" i="1"/>
  <c r="AD119" i="1" s="1"/>
  <c r="AF119" i="1" s="1"/>
  <c r="AF118" i="1"/>
  <c r="AD118" i="1"/>
  <c r="AC118" i="1"/>
  <c r="I118" i="1"/>
  <c r="D118" i="1"/>
  <c r="F118" i="1" s="1"/>
  <c r="AF117" i="1"/>
  <c r="AD117" i="1"/>
  <c r="AC117" i="1"/>
  <c r="I117" i="1"/>
  <c r="F117" i="1"/>
  <c r="D117" i="1"/>
  <c r="E117" i="1" s="1"/>
  <c r="AD116" i="1"/>
  <c r="AF116" i="1" s="1"/>
  <c r="AC116" i="1"/>
  <c r="I116" i="1"/>
  <c r="F116" i="1"/>
  <c r="E116" i="1"/>
  <c r="D116" i="1"/>
  <c r="AD115" i="1"/>
  <c r="AF115" i="1" s="1"/>
  <c r="AC115" i="1"/>
  <c r="I115" i="1"/>
  <c r="D115" i="1"/>
  <c r="E115" i="1" s="1"/>
  <c r="E114" i="1"/>
  <c r="AD113" i="1"/>
  <c r="AF113" i="1" s="1"/>
  <c r="AC113" i="1"/>
  <c r="I113" i="1"/>
  <c r="D113" i="1"/>
  <c r="E113" i="1" s="1"/>
  <c r="AD112" i="1"/>
  <c r="AF112" i="1" s="1"/>
  <c r="AC112" i="1"/>
  <c r="I112" i="1"/>
  <c r="D112" i="1"/>
  <c r="F112" i="1" s="1"/>
  <c r="AF111" i="1"/>
  <c r="AD111" i="1"/>
  <c r="AC111" i="1"/>
  <c r="I111" i="1"/>
  <c r="F111" i="1"/>
  <c r="D111" i="1"/>
  <c r="E111" i="1" s="1"/>
  <c r="E110" i="1"/>
  <c r="AF109" i="1"/>
  <c r="AD109" i="1"/>
  <c r="AC109" i="1"/>
  <c r="I109" i="1"/>
  <c r="F109" i="1"/>
  <c r="D109" i="1"/>
  <c r="E109" i="1" s="1"/>
  <c r="AD108" i="1"/>
  <c r="AF108" i="1" s="1"/>
  <c r="AC108" i="1"/>
  <c r="I108" i="1"/>
  <c r="F108" i="1"/>
  <c r="E108" i="1"/>
  <c r="D108" i="1"/>
  <c r="AD107" i="1"/>
  <c r="AF107" i="1" s="1"/>
  <c r="AC107" i="1"/>
  <c r="I107" i="1"/>
  <c r="D107" i="1"/>
  <c r="E107" i="1" s="1"/>
  <c r="I106" i="1"/>
  <c r="H106" i="1"/>
  <c r="G106" i="1"/>
  <c r="AC106" i="1" s="1"/>
  <c r="D106" i="1"/>
  <c r="F106" i="1" s="1"/>
  <c r="C106" i="1"/>
  <c r="D314" i="1" s="1"/>
  <c r="H314" i="1" s="1"/>
  <c r="AD105" i="1"/>
  <c r="AF105" i="1" s="1"/>
  <c r="AC105" i="1"/>
  <c r="I105" i="1"/>
  <c r="F105" i="1"/>
  <c r="E105" i="1"/>
  <c r="D105" i="1"/>
  <c r="AF104" i="1"/>
  <c r="AD104" i="1"/>
  <c r="AC104" i="1"/>
  <c r="I104" i="1"/>
  <c r="F104" i="1"/>
  <c r="D104" i="1"/>
  <c r="E104" i="1" s="1"/>
  <c r="AD103" i="1"/>
  <c r="AF103" i="1" s="1"/>
  <c r="AC103" i="1"/>
  <c r="I103" i="1"/>
  <c r="E103" i="1"/>
  <c r="D103" i="1"/>
  <c r="F103" i="1" s="1"/>
  <c r="AF102" i="1"/>
  <c r="AD102" i="1"/>
  <c r="AC102" i="1"/>
  <c r="I102" i="1"/>
  <c r="D102" i="1"/>
  <c r="F102" i="1" s="1"/>
  <c r="AD101" i="1"/>
  <c r="AF101" i="1" s="1"/>
  <c r="AC101" i="1"/>
  <c r="I101" i="1"/>
  <c r="F101" i="1"/>
  <c r="E101" i="1"/>
  <c r="D101" i="1"/>
  <c r="AD100" i="1"/>
  <c r="AF100" i="1" s="1"/>
  <c r="AC100" i="1"/>
  <c r="I100" i="1"/>
  <c r="F100" i="1"/>
  <c r="E100" i="1"/>
  <c r="D100" i="1"/>
  <c r="I99" i="1"/>
  <c r="F99" i="1"/>
  <c r="E99" i="1"/>
  <c r="D99" i="1"/>
  <c r="AD98" i="1"/>
  <c r="AF98" i="1" s="1"/>
  <c r="AC98" i="1"/>
  <c r="I98" i="1"/>
  <c r="E98" i="1"/>
  <c r="D98" i="1"/>
  <c r="F98" i="1" s="1"/>
  <c r="AF97" i="1"/>
  <c r="AD97" i="1"/>
  <c r="AC97" i="1"/>
  <c r="I97" i="1"/>
  <c r="D97" i="1"/>
  <c r="F97" i="1" s="1"/>
  <c r="E96" i="1"/>
  <c r="AF95" i="1"/>
  <c r="AD95" i="1"/>
  <c r="AC95" i="1"/>
  <c r="I95" i="1"/>
  <c r="D95" i="1"/>
  <c r="F95" i="1" s="1"/>
  <c r="H94" i="1"/>
  <c r="I94" i="1" s="1"/>
  <c r="G94" i="1"/>
  <c r="AC94" i="1" s="1"/>
  <c r="D94" i="1"/>
  <c r="F94" i="1" s="1"/>
  <c r="C94" i="1"/>
  <c r="D312" i="1" s="1"/>
  <c r="AD93" i="1"/>
  <c r="AF93" i="1" s="1"/>
  <c r="AC93" i="1"/>
  <c r="I93" i="1"/>
  <c r="D93" i="1"/>
  <c r="F93" i="1" s="1"/>
  <c r="AF92" i="1"/>
  <c r="AD92" i="1"/>
  <c r="AC92" i="1"/>
  <c r="I92" i="1"/>
  <c r="F92" i="1"/>
  <c r="D92" i="1"/>
  <c r="E92" i="1" s="1"/>
  <c r="AD91" i="1"/>
  <c r="AF91" i="1" s="1"/>
  <c r="AC91" i="1"/>
  <c r="I91" i="1"/>
  <c r="F91" i="1"/>
  <c r="E91" i="1"/>
  <c r="D91" i="1"/>
  <c r="AD90" i="1"/>
  <c r="AF90" i="1" s="1"/>
  <c r="AC90" i="1"/>
  <c r="I90" i="1"/>
  <c r="D90" i="1"/>
  <c r="AC89" i="1"/>
  <c r="I89" i="1"/>
  <c r="H89" i="1"/>
  <c r="G89" i="1"/>
  <c r="C89" i="1"/>
  <c r="D310" i="1" s="1"/>
  <c r="H310" i="1" s="1"/>
  <c r="AF88" i="1"/>
  <c r="AD88" i="1"/>
  <c r="H88" i="1"/>
  <c r="G88" i="1"/>
  <c r="AC88" i="1" s="1"/>
  <c r="E88" i="1"/>
  <c r="D88" i="1"/>
  <c r="F88" i="1" s="1"/>
  <c r="C88" i="1"/>
  <c r="D309" i="1" s="1"/>
  <c r="H87" i="1"/>
  <c r="G87" i="1"/>
  <c r="I87" i="1" s="1"/>
  <c r="C87" i="1"/>
  <c r="AD87" i="1" s="1"/>
  <c r="AF87" i="1" s="1"/>
  <c r="AF86" i="1"/>
  <c r="AD86" i="1"/>
  <c r="AC86" i="1"/>
  <c r="I86" i="1"/>
  <c r="F86" i="1"/>
  <c r="E86" i="1"/>
  <c r="E85" i="1" s="1"/>
  <c r="D86" i="1"/>
  <c r="H85" i="1"/>
  <c r="I85" i="1" s="1"/>
  <c r="G85" i="1"/>
  <c r="AC85" i="1" s="1"/>
  <c r="D85" i="1"/>
  <c r="F85" i="1" s="1"/>
  <c r="C85" i="1"/>
  <c r="AD85" i="1" s="1"/>
  <c r="AF85" i="1" s="1"/>
  <c r="AF84" i="1"/>
  <c r="AD84" i="1"/>
  <c r="AC84" i="1"/>
  <c r="I84" i="1"/>
  <c r="D84" i="1"/>
  <c r="F84" i="1" s="1"/>
  <c r="I83" i="1"/>
  <c r="H83" i="1"/>
  <c r="G83" i="1"/>
  <c r="AC83" i="1" s="1"/>
  <c r="C83" i="1"/>
  <c r="D307" i="1" s="1"/>
  <c r="AD82" i="1"/>
  <c r="AF82" i="1" s="1"/>
  <c r="AC82" i="1"/>
  <c r="I82" i="1"/>
  <c r="E82" i="1"/>
  <c r="D82" i="1"/>
  <c r="F82" i="1" s="1"/>
  <c r="C82" i="1"/>
  <c r="AD81" i="1"/>
  <c r="AF81" i="1" s="1"/>
  <c r="AC81" i="1"/>
  <c r="I81" i="1"/>
  <c r="E81" i="1"/>
  <c r="D81" i="1"/>
  <c r="F81" i="1" s="1"/>
  <c r="AF80" i="1"/>
  <c r="AD80" i="1"/>
  <c r="AC80" i="1"/>
  <c r="I80" i="1"/>
  <c r="D80" i="1"/>
  <c r="F80" i="1" s="1"/>
  <c r="I79" i="1"/>
  <c r="H79" i="1"/>
  <c r="G79" i="1"/>
  <c r="AC79" i="1" s="1"/>
  <c r="C79" i="1"/>
  <c r="D306" i="1" s="1"/>
  <c r="AD78" i="1"/>
  <c r="AF78" i="1" s="1"/>
  <c r="AC78" i="1"/>
  <c r="I78" i="1"/>
  <c r="E78" i="1"/>
  <c r="E77" i="1" s="1"/>
  <c r="D78" i="1"/>
  <c r="D77" i="1" s="1"/>
  <c r="F77" i="1" s="1"/>
  <c r="AC77" i="1"/>
  <c r="I77" i="1"/>
  <c r="H77" i="1"/>
  <c r="G77" i="1"/>
  <c r="C77" i="1"/>
  <c r="D308" i="1" s="1"/>
  <c r="H308" i="1" s="1"/>
  <c r="H76" i="1"/>
  <c r="H178" i="1" s="1"/>
  <c r="G76" i="1"/>
  <c r="C76" i="1"/>
  <c r="AF72" i="1"/>
  <c r="AD72" i="1"/>
  <c r="AC72" i="1"/>
  <c r="I72" i="1"/>
  <c r="F72" i="1"/>
  <c r="E72" i="1"/>
  <c r="D72" i="1"/>
  <c r="AD71" i="1"/>
  <c r="AF71" i="1" s="1"/>
  <c r="AC71" i="1"/>
  <c r="I71" i="1"/>
  <c r="E71" i="1"/>
  <c r="E70" i="1" s="1"/>
  <c r="D71" i="1"/>
  <c r="D70" i="1" s="1"/>
  <c r="F70" i="1" s="1"/>
  <c r="AC70" i="1"/>
  <c r="I70" i="1"/>
  <c r="H70" i="1"/>
  <c r="G70" i="1"/>
  <c r="C70" i="1"/>
  <c r="AD70" i="1" s="1"/>
  <c r="AF70" i="1" s="1"/>
  <c r="AF69" i="1"/>
  <c r="AD69" i="1"/>
  <c r="AC69" i="1"/>
  <c r="I69" i="1"/>
  <c r="F69" i="1"/>
  <c r="E69" i="1"/>
  <c r="D69" i="1"/>
  <c r="AD68" i="1"/>
  <c r="AF68" i="1" s="1"/>
  <c r="AC68" i="1"/>
  <c r="I68" i="1"/>
  <c r="E68" i="1"/>
  <c r="E67" i="1" s="1"/>
  <c r="D68" i="1"/>
  <c r="D67" i="1" s="1"/>
  <c r="F67" i="1" s="1"/>
  <c r="AC67" i="1"/>
  <c r="I67" i="1"/>
  <c r="H67" i="1"/>
  <c r="G67" i="1"/>
  <c r="C67" i="1"/>
  <c r="AD67" i="1" s="1"/>
  <c r="AF67" i="1" s="1"/>
  <c r="AF66" i="1"/>
  <c r="AD66" i="1"/>
  <c r="AC66" i="1"/>
  <c r="I66" i="1"/>
  <c r="F66" i="1"/>
  <c r="E66" i="1"/>
  <c r="D66" i="1"/>
  <c r="AD65" i="1"/>
  <c r="AF65" i="1" s="1"/>
  <c r="AC65" i="1"/>
  <c r="I65" i="1"/>
  <c r="E65" i="1"/>
  <c r="E64" i="1" s="1"/>
  <c r="E73" i="1" s="1"/>
  <c r="D65" i="1"/>
  <c r="D64" i="1" s="1"/>
  <c r="AC64" i="1"/>
  <c r="I64" i="1"/>
  <c r="H64" i="1"/>
  <c r="H73" i="1" s="1"/>
  <c r="I73" i="1" s="1"/>
  <c r="G64" i="1"/>
  <c r="G73" i="1" s="1"/>
  <c r="C64" i="1"/>
  <c r="C73" i="1" s="1"/>
  <c r="AD73" i="1" s="1"/>
  <c r="AF73" i="1" s="1"/>
  <c r="B62" i="1"/>
  <c r="G60" i="1"/>
  <c r="C60" i="1"/>
  <c r="I59" i="1"/>
  <c r="F59" i="1"/>
  <c r="I58" i="1"/>
  <c r="F58" i="1"/>
  <c r="E58" i="1"/>
  <c r="D58" i="1"/>
  <c r="C58" i="1"/>
  <c r="I57" i="1"/>
  <c r="H57" i="1"/>
  <c r="G57" i="1"/>
  <c r="E57" i="1"/>
  <c r="D57" i="1"/>
  <c r="F57" i="1" s="1"/>
  <c r="C57" i="1"/>
  <c r="I56" i="1"/>
  <c r="F56" i="1"/>
  <c r="I55" i="1"/>
  <c r="H55" i="1"/>
  <c r="G55" i="1"/>
  <c r="F55" i="1"/>
  <c r="E55" i="1"/>
  <c r="D55" i="1"/>
  <c r="C55" i="1"/>
  <c r="I54" i="1"/>
  <c r="H54" i="1"/>
  <c r="G54" i="1"/>
  <c r="E54" i="1"/>
  <c r="D54" i="1"/>
  <c r="F54" i="1" s="1"/>
  <c r="C54" i="1"/>
  <c r="AD53" i="1"/>
  <c r="AF53" i="1" s="1"/>
  <c r="AC53" i="1"/>
  <c r="I53" i="1"/>
  <c r="E53" i="1"/>
  <c r="D53" i="1"/>
  <c r="F53" i="1" s="1"/>
  <c r="AF52" i="1"/>
  <c r="AD52" i="1"/>
  <c r="AC52" i="1"/>
  <c r="I52" i="1"/>
  <c r="D52" i="1"/>
  <c r="F52" i="1" s="1"/>
  <c r="I51" i="1"/>
  <c r="H51" i="1"/>
  <c r="H60" i="1" s="1"/>
  <c r="G51" i="1"/>
  <c r="AC51" i="1" s="1"/>
  <c r="C51" i="1"/>
  <c r="AD51" i="1" s="1"/>
  <c r="AF51" i="1" s="1"/>
  <c r="AD50" i="1"/>
  <c r="AF50" i="1" s="1"/>
  <c r="AC50" i="1"/>
  <c r="I50" i="1"/>
  <c r="E50" i="1"/>
  <c r="D50" i="1"/>
  <c r="AF48" i="1"/>
  <c r="AD48" i="1"/>
  <c r="AC48" i="1"/>
  <c r="I48" i="1"/>
  <c r="F48" i="1"/>
  <c r="D48" i="1"/>
  <c r="E48" i="1" s="1"/>
  <c r="AD47" i="1"/>
  <c r="AF47" i="1" s="1"/>
  <c r="AC47" i="1"/>
  <c r="I47" i="1"/>
  <c r="E47" i="1"/>
  <c r="E46" i="1" s="1"/>
  <c r="D47" i="1"/>
  <c r="F47" i="1" s="1"/>
  <c r="AC46" i="1"/>
  <c r="H46" i="1"/>
  <c r="I46" i="1" s="1"/>
  <c r="G46" i="1"/>
  <c r="F46" i="1"/>
  <c r="D46" i="1"/>
  <c r="C46" i="1"/>
  <c r="D301" i="1" s="1"/>
  <c r="H301" i="1" s="1"/>
  <c r="I45" i="1"/>
  <c r="F45" i="1"/>
  <c r="E45" i="1"/>
  <c r="AD44" i="1"/>
  <c r="AF44" i="1" s="1"/>
  <c r="AC44" i="1"/>
  <c r="I44" i="1"/>
  <c r="E44" i="1"/>
  <c r="D44" i="1"/>
  <c r="F44" i="1" s="1"/>
  <c r="AF43" i="1"/>
  <c r="AD43" i="1"/>
  <c r="AC43" i="1"/>
  <c r="I43" i="1"/>
  <c r="D43" i="1"/>
  <c r="F43" i="1" s="1"/>
  <c r="AD42" i="1"/>
  <c r="AF42" i="1" s="1"/>
  <c r="AC42" i="1"/>
  <c r="I42" i="1"/>
  <c r="F42" i="1"/>
  <c r="E42" i="1"/>
  <c r="D42" i="1"/>
  <c r="AF41" i="1"/>
  <c r="AD41" i="1"/>
  <c r="AC41" i="1"/>
  <c r="I41" i="1"/>
  <c r="F41" i="1"/>
  <c r="D41" i="1"/>
  <c r="E41" i="1" s="1"/>
  <c r="AD40" i="1"/>
  <c r="AF40" i="1" s="1"/>
  <c r="AC40" i="1"/>
  <c r="I40" i="1"/>
  <c r="E40" i="1"/>
  <c r="D40" i="1"/>
  <c r="F40" i="1" s="1"/>
  <c r="AC39" i="1"/>
  <c r="H39" i="1"/>
  <c r="I39" i="1" s="1"/>
  <c r="G39" i="1"/>
  <c r="C39" i="1"/>
  <c r="D300" i="1" s="1"/>
  <c r="H300" i="1" s="1"/>
  <c r="H38" i="1"/>
  <c r="I38" i="1" s="1"/>
  <c r="G38" i="1"/>
  <c r="AC38" i="1" s="1"/>
  <c r="C38" i="1"/>
  <c r="AD38" i="1" s="1"/>
  <c r="AF38" i="1" s="1"/>
  <c r="AF37" i="1"/>
  <c r="AD37" i="1"/>
  <c r="AC37" i="1"/>
  <c r="I37" i="1"/>
  <c r="D37" i="1"/>
  <c r="F37" i="1" s="1"/>
  <c r="AD36" i="1"/>
  <c r="AF36" i="1" s="1"/>
  <c r="AC36" i="1"/>
  <c r="I36" i="1"/>
  <c r="E36" i="1"/>
  <c r="D36" i="1"/>
  <c r="F36" i="1" s="1"/>
  <c r="AF35" i="1"/>
  <c r="AD35" i="1"/>
  <c r="AC35" i="1"/>
  <c r="I35" i="1"/>
  <c r="F35" i="1"/>
  <c r="D35" i="1"/>
  <c r="E35" i="1" s="1"/>
  <c r="AD34" i="1"/>
  <c r="AF34" i="1" s="1"/>
  <c r="AC34" i="1"/>
  <c r="I34" i="1"/>
  <c r="E34" i="1"/>
  <c r="D34" i="1"/>
  <c r="F34" i="1" s="1"/>
  <c r="AC33" i="1"/>
  <c r="H33" i="1"/>
  <c r="I33" i="1" s="1"/>
  <c r="G33" i="1"/>
  <c r="C33" i="1"/>
  <c r="D298" i="1" s="1"/>
  <c r="AF32" i="1"/>
  <c r="AD32" i="1"/>
  <c r="AC32" i="1"/>
  <c r="I32" i="1"/>
  <c r="F32" i="1"/>
  <c r="D32" i="1"/>
  <c r="E32" i="1" s="1"/>
  <c r="AD31" i="1"/>
  <c r="AF31" i="1" s="1"/>
  <c r="AC31" i="1"/>
  <c r="I31" i="1"/>
  <c r="E31" i="1"/>
  <c r="D31" i="1"/>
  <c r="F31" i="1" s="1"/>
  <c r="AF30" i="1"/>
  <c r="AD30" i="1"/>
  <c r="AC30" i="1"/>
  <c r="I30" i="1"/>
  <c r="D30" i="1"/>
  <c r="F30" i="1" s="1"/>
  <c r="I29" i="1"/>
  <c r="H29" i="1"/>
  <c r="G29" i="1"/>
  <c r="AC29" i="1" s="1"/>
  <c r="C29" i="1"/>
  <c r="D297" i="1" s="1"/>
  <c r="D341" i="1" s="1"/>
  <c r="AD28" i="1"/>
  <c r="AF28" i="1" s="1"/>
  <c r="AC28" i="1"/>
  <c r="I28" i="1"/>
  <c r="E28" i="1"/>
  <c r="E27" i="1" s="1"/>
  <c r="F27" i="1" s="1"/>
  <c r="D28" i="1"/>
  <c r="F28" i="1" s="1"/>
  <c r="AC27" i="1"/>
  <c r="H27" i="1"/>
  <c r="I27" i="1" s="1"/>
  <c r="G27" i="1"/>
  <c r="D27" i="1"/>
  <c r="C27" i="1"/>
  <c r="D296" i="1" s="1"/>
  <c r="H296" i="1" s="1"/>
  <c r="AF26" i="1"/>
  <c r="AD26" i="1"/>
  <c r="AC26" i="1"/>
  <c r="I26" i="1"/>
  <c r="F26" i="1"/>
  <c r="D26" i="1"/>
  <c r="D25" i="1" s="1"/>
  <c r="AD25" i="1"/>
  <c r="AF25" i="1" s="1"/>
  <c r="H25" i="1"/>
  <c r="G25" i="1"/>
  <c r="C25" i="1"/>
  <c r="AD24" i="1"/>
  <c r="AF24" i="1" s="1"/>
  <c r="AC24" i="1"/>
  <c r="I24" i="1"/>
  <c r="F24" i="1"/>
  <c r="E24" i="1"/>
  <c r="E23" i="1" s="1"/>
  <c r="D24" i="1"/>
  <c r="H23" i="1"/>
  <c r="G23" i="1"/>
  <c r="D23" i="1"/>
  <c r="C23" i="1"/>
  <c r="C22" i="1" s="1"/>
  <c r="AF21" i="1"/>
  <c r="AD21" i="1"/>
  <c r="AC21" i="1"/>
  <c r="I21" i="1"/>
  <c r="D21" i="1"/>
  <c r="E21" i="1" s="1"/>
  <c r="AD20" i="1"/>
  <c r="AF20" i="1" s="1"/>
  <c r="AC20" i="1"/>
  <c r="I20" i="1"/>
  <c r="E20" i="1"/>
  <c r="E19" i="1" s="1"/>
  <c r="D20" i="1"/>
  <c r="F20" i="1" s="1"/>
  <c r="H19" i="1"/>
  <c r="I19" i="1" s="1"/>
  <c r="G19" i="1"/>
  <c r="C19" i="1"/>
  <c r="AD19" i="1" s="1"/>
  <c r="AF19" i="1" s="1"/>
  <c r="B17" i="1"/>
  <c r="H15" i="1"/>
  <c r="I13" i="1"/>
  <c r="H13" i="1"/>
  <c r="G13" i="1"/>
  <c r="E13" i="1"/>
  <c r="C13" i="1"/>
  <c r="H12" i="1"/>
  <c r="I12" i="1" s="1"/>
  <c r="G12" i="1"/>
  <c r="E12" i="1"/>
  <c r="D12" i="1"/>
  <c r="F12" i="1" s="1"/>
  <c r="C12" i="1"/>
  <c r="H11" i="1"/>
  <c r="I11" i="1" s="1"/>
  <c r="G11" i="1"/>
  <c r="AC11" i="1" s="1"/>
  <c r="C11" i="1"/>
  <c r="AD11" i="1" s="1"/>
  <c r="AF11" i="1" s="1"/>
  <c r="AC8" i="1"/>
  <c r="I8" i="1"/>
  <c r="H8" i="1"/>
  <c r="G8" i="1"/>
  <c r="E8" i="1"/>
  <c r="C8" i="1"/>
  <c r="AD8" i="1" s="1"/>
  <c r="AF8" i="1" s="1"/>
  <c r="F19" i="1" l="1"/>
  <c r="G22" i="1"/>
  <c r="F23" i="1"/>
  <c r="AC23" i="1"/>
  <c r="H22" i="1"/>
  <c r="I23" i="1"/>
  <c r="C49" i="1"/>
  <c r="AD22" i="1"/>
  <c r="AF22" i="1" s="1"/>
  <c r="I25" i="1"/>
  <c r="AC25" i="1"/>
  <c r="D19" i="1"/>
  <c r="AC19" i="1"/>
  <c r="F21" i="1"/>
  <c r="I60" i="1"/>
  <c r="C61" i="1"/>
  <c r="AC73" i="1"/>
  <c r="D73" i="1"/>
  <c r="F64" i="1"/>
  <c r="AD23" i="1"/>
  <c r="AF23" i="1" s="1"/>
  <c r="E26" i="1"/>
  <c r="E25" i="1" s="1"/>
  <c r="F25" i="1" s="1"/>
  <c r="D29" i="1"/>
  <c r="D51" i="1"/>
  <c r="F51" i="1" s="1"/>
  <c r="AC60" i="1"/>
  <c r="AD76" i="1"/>
  <c r="AF76" i="1" s="1"/>
  <c r="D79" i="1"/>
  <c r="D83" i="1"/>
  <c r="F83" i="1" s="1"/>
  <c r="AC87" i="1"/>
  <c r="I151" i="1"/>
  <c r="G151" i="1"/>
  <c r="AC151" i="1" s="1"/>
  <c r="AC163" i="1"/>
  <c r="E164" i="1"/>
  <c r="E163" i="1" s="1"/>
  <c r="F176" i="1"/>
  <c r="D175" i="1"/>
  <c r="F175" i="1" s="1"/>
  <c r="AD60" i="1"/>
  <c r="AF60" i="1" s="1"/>
  <c r="E90" i="1"/>
  <c r="D89" i="1"/>
  <c r="F90" i="1"/>
  <c r="AD27" i="1"/>
  <c r="AF27" i="1" s="1"/>
  <c r="E30" i="1"/>
  <c r="E29" i="1" s="1"/>
  <c r="F29" i="1" s="1"/>
  <c r="D302" i="1"/>
  <c r="D345" i="1"/>
  <c r="H298" i="1"/>
  <c r="AD33" i="1"/>
  <c r="AF33" i="1" s="1"/>
  <c r="E37" i="1"/>
  <c r="E33" i="1" s="1"/>
  <c r="F33" i="1" s="1"/>
  <c r="AD39" i="1"/>
  <c r="AF39" i="1" s="1"/>
  <c r="E43" i="1"/>
  <c r="E39" i="1" s="1"/>
  <c r="E38" i="1" s="1"/>
  <c r="AD46" i="1"/>
  <c r="AF46" i="1" s="1"/>
  <c r="F50" i="1"/>
  <c r="E52" i="1"/>
  <c r="E51" i="1" s="1"/>
  <c r="E60" i="1" s="1"/>
  <c r="AD64" i="1"/>
  <c r="AF64" i="1" s="1"/>
  <c r="F65" i="1"/>
  <c r="F68" i="1"/>
  <c r="F71" i="1"/>
  <c r="I76" i="1"/>
  <c r="AD77" i="1"/>
  <c r="AF77" i="1" s="1"/>
  <c r="F78" i="1"/>
  <c r="E80" i="1"/>
  <c r="E79" i="1" s="1"/>
  <c r="E84" i="1"/>
  <c r="E83" i="1" s="1"/>
  <c r="D87" i="1"/>
  <c r="F87" i="1" s="1"/>
  <c r="D311" i="1"/>
  <c r="D329" i="1" s="1"/>
  <c r="H309" i="1"/>
  <c r="C179" i="1"/>
  <c r="AD180" i="1"/>
  <c r="AF180" i="1" s="1"/>
  <c r="AD29" i="1"/>
  <c r="AF29" i="1" s="1"/>
  <c r="D33" i="1"/>
  <c r="D39" i="1"/>
  <c r="AC76" i="1"/>
  <c r="H306" i="1"/>
  <c r="AD79" i="1"/>
  <c r="AF79" i="1" s="1"/>
  <c r="D335" i="1"/>
  <c r="H335" i="1" s="1"/>
  <c r="H307" i="1"/>
  <c r="AD83" i="1"/>
  <c r="AF83" i="1" s="1"/>
  <c r="I88" i="1"/>
  <c r="E169" i="1"/>
  <c r="AD89" i="1"/>
  <c r="AF89" i="1" s="1"/>
  <c r="E93" i="1"/>
  <c r="AD106" i="1"/>
  <c r="AF106" i="1" s="1"/>
  <c r="F107" i="1"/>
  <c r="E112" i="1"/>
  <c r="E106" i="1" s="1"/>
  <c r="F113" i="1"/>
  <c r="F115" i="1"/>
  <c r="E118" i="1"/>
  <c r="D346" i="1"/>
  <c r="H346" i="1" s="1"/>
  <c r="D327" i="1"/>
  <c r="H319" i="1"/>
  <c r="AD120" i="1"/>
  <c r="AF120" i="1" s="1"/>
  <c r="F121" i="1"/>
  <c r="E123" i="1"/>
  <c r="E122" i="1" s="1"/>
  <c r="D350" i="1"/>
  <c r="H350" i="1" s="1"/>
  <c r="H323" i="1"/>
  <c r="AD128" i="1"/>
  <c r="AF128" i="1" s="1"/>
  <c r="F129" i="1"/>
  <c r="AC130" i="1"/>
  <c r="E131" i="1"/>
  <c r="E130" i="1" s="1"/>
  <c r="E134" i="1"/>
  <c r="E132" i="1" s="1"/>
  <c r="F135" i="1"/>
  <c r="C139" i="1"/>
  <c r="AD139" i="1" s="1"/>
  <c r="AF139" i="1" s="1"/>
  <c r="G139" i="1"/>
  <c r="AC139" i="1" s="1"/>
  <c r="I140" i="1"/>
  <c r="E142" i="1"/>
  <c r="E140" i="1" s="1"/>
  <c r="E139" i="1" s="1"/>
  <c r="F143" i="1"/>
  <c r="E146" i="1"/>
  <c r="F148" i="1"/>
  <c r="E150" i="1"/>
  <c r="E149" i="1" s="1"/>
  <c r="F153" i="1"/>
  <c r="E158" i="1"/>
  <c r="E152" i="1" s="1"/>
  <c r="E151" i="1" s="1"/>
  <c r="F162" i="1"/>
  <c r="I168" i="1"/>
  <c r="F170" i="1"/>
  <c r="F171" i="1"/>
  <c r="F174" i="1"/>
  <c r="AC180" i="1"/>
  <c r="G179" i="1"/>
  <c r="E193" i="1"/>
  <c r="F193" i="1"/>
  <c r="D190" i="1"/>
  <c r="F190" i="1" s="1"/>
  <c r="AD212" i="1"/>
  <c r="AF212" i="1" s="1"/>
  <c r="F315" i="1"/>
  <c r="C218" i="1"/>
  <c r="AD218" i="1" s="1"/>
  <c r="AF218" i="1" s="1"/>
  <c r="G217" i="1"/>
  <c r="E95" i="1"/>
  <c r="E97" i="1"/>
  <c r="E102" i="1"/>
  <c r="D120" i="1"/>
  <c r="F120" i="1" s="1"/>
  <c r="D347" i="1"/>
  <c r="H347" i="1" s="1"/>
  <c r="H320" i="1"/>
  <c r="AD122" i="1"/>
  <c r="AF122" i="1" s="1"/>
  <c r="D128" i="1"/>
  <c r="D351" i="1"/>
  <c r="H351" i="1" s="1"/>
  <c r="H324" i="1"/>
  <c r="AD130" i="1"/>
  <c r="AF130" i="1" s="1"/>
  <c r="I137" i="1"/>
  <c r="D139" i="1"/>
  <c r="F139" i="1" s="1"/>
  <c r="D152" i="1"/>
  <c r="C163" i="1"/>
  <c r="F163" i="1" s="1"/>
  <c r="D169" i="1"/>
  <c r="D173" i="1"/>
  <c r="F173" i="1" s="1"/>
  <c r="H179" i="1"/>
  <c r="E182" i="1"/>
  <c r="E181" i="1" s="1"/>
  <c r="E180" i="1" s="1"/>
  <c r="D181" i="1"/>
  <c r="F182" i="1"/>
  <c r="E209" i="1"/>
  <c r="E208" i="1" s="1"/>
  <c r="E207" i="1" s="1"/>
  <c r="D208" i="1"/>
  <c r="F209" i="1"/>
  <c r="I218" i="1"/>
  <c r="AC225" i="1"/>
  <c r="G218" i="1"/>
  <c r="AC218" i="1" s="1"/>
  <c r="E228" i="1"/>
  <c r="E225" i="1" s="1"/>
  <c r="D225" i="1"/>
  <c r="F225" i="1" s="1"/>
  <c r="F228" i="1"/>
  <c r="D339" i="1"/>
  <c r="H339" i="1" s="1"/>
  <c r="H312" i="1"/>
  <c r="AD94" i="1"/>
  <c r="AF94" i="1" s="1"/>
  <c r="H321" i="1"/>
  <c r="D348" i="1"/>
  <c r="H348" i="1" s="1"/>
  <c r="AD124" i="1"/>
  <c r="AF124" i="1" s="1"/>
  <c r="D352" i="1"/>
  <c r="AD132" i="1"/>
  <c r="AF132" i="1" s="1"/>
  <c r="F137" i="1"/>
  <c r="F177" i="1"/>
  <c r="E177" i="1"/>
  <c r="E176" i="1" s="1"/>
  <c r="E175" i="1" s="1"/>
  <c r="E190" i="1"/>
  <c r="E204" i="1"/>
  <c r="E203" i="1" s="1"/>
  <c r="E200" i="1" s="1"/>
  <c r="D203" i="1"/>
  <c r="F203" i="1" s="1"/>
  <c r="F204" i="1"/>
  <c r="AC207" i="1"/>
  <c r="F325" i="1"/>
  <c r="F352" i="1" s="1"/>
  <c r="F215" i="1"/>
  <c r="AD215" i="1"/>
  <c r="AF215" i="1" s="1"/>
  <c r="E221" i="1"/>
  <c r="E219" i="1" s="1"/>
  <c r="F221" i="1"/>
  <c r="F219" i="1" s="1"/>
  <c r="D219" i="1"/>
  <c r="D218" i="1" s="1"/>
  <c r="F218" i="1" s="1"/>
  <c r="E246" i="1"/>
  <c r="E245" i="1" s="1"/>
  <c r="D245" i="1"/>
  <c r="F245" i="1" s="1"/>
  <c r="F246" i="1"/>
  <c r="D349" i="1"/>
  <c r="H349" i="1" s="1"/>
  <c r="H322" i="1"/>
  <c r="AD126" i="1"/>
  <c r="AF126" i="1" s="1"/>
  <c r="H326" i="1"/>
  <c r="D353" i="1"/>
  <c r="H353" i="1" s="1"/>
  <c r="AD137" i="1"/>
  <c r="AF137" i="1" s="1"/>
  <c r="D159" i="1"/>
  <c r="F159" i="1" s="1"/>
  <c r="I175" i="1"/>
  <c r="AC200" i="1"/>
  <c r="H207" i="1"/>
  <c r="I207" i="1" s="1"/>
  <c r="AC210" i="1"/>
  <c r="I212" i="1"/>
  <c r="AD225" i="1"/>
  <c r="AF225" i="1" s="1"/>
  <c r="E231" i="1"/>
  <c r="E230" i="1" s="1"/>
  <c r="E229" i="1" s="1"/>
  <c r="D230" i="1"/>
  <c r="F231" i="1"/>
  <c r="E237" i="1"/>
  <c r="E236" i="1" s="1"/>
  <c r="D236" i="1"/>
  <c r="F236" i="1" s="1"/>
  <c r="F237" i="1"/>
  <c r="E238" i="1"/>
  <c r="AC251" i="1"/>
  <c r="I251" i="1"/>
  <c r="G250" i="1"/>
  <c r="I180" i="1"/>
  <c r="AD181" i="1"/>
  <c r="AF181" i="1" s="1"/>
  <c r="D201" i="1"/>
  <c r="D234" i="1"/>
  <c r="F234" i="1" s="1"/>
  <c r="D239" i="1"/>
  <c r="D243" i="1"/>
  <c r="F243" i="1" s="1"/>
  <c r="AD251" i="1"/>
  <c r="AF251" i="1" s="1"/>
  <c r="F281" i="1"/>
  <c r="D280" i="1"/>
  <c r="H332" i="1"/>
  <c r="D334" i="1"/>
  <c r="H334" i="1" s="1"/>
  <c r="H340" i="1"/>
  <c r="F273" i="1"/>
  <c r="F304" i="1"/>
  <c r="AD185" i="1"/>
  <c r="AF185" i="1" s="1"/>
  <c r="F318" i="1"/>
  <c r="AD190" i="1"/>
  <c r="AF190" i="1" s="1"/>
  <c r="D198" i="1"/>
  <c r="F340" i="1"/>
  <c r="H313" i="1"/>
  <c r="AD219" i="1"/>
  <c r="AF219" i="1" s="1"/>
  <c r="H229" i="1"/>
  <c r="AC229" i="1" s="1"/>
  <c r="H297" i="1"/>
  <c r="AD261" i="1"/>
  <c r="AF261" i="1" s="1"/>
  <c r="F264" i="1"/>
  <c r="E268" i="1"/>
  <c r="E267" i="1" s="1"/>
  <c r="E266" i="1" s="1"/>
  <c r="F269" i="1"/>
  <c r="E277" i="1"/>
  <c r="E282" i="1"/>
  <c r="E281" i="1" s="1"/>
  <c r="E280" i="1" s="1"/>
  <c r="H293" i="1"/>
  <c r="H295" i="1"/>
  <c r="B302" i="1"/>
  <c r="B303" i="1"/>
  <c r="F338" i="1"/>
  <c r="D251" i="1"/>
  <c r="I266" i="1"/>
  <c r="C273" i="1"/>
  <c r="G273" i="1"/>
  <c r="E276" i="1"/>
  <c r="E274" i="1" s="1"/>
  <c r="E273" i="1" s="1"/>
  <c r="E279" i="1"/>
  <c r="E278" i="1" s="1"/>
  <c r="F282" i="1"/>
  <c r="I285" i="1"/>
  <c r="D303" i="1"/>
  <c r="D304" i="1" s="1"/>
  <c r="F333" i="1"/>
  <c r="D336" i="1"/>
  <c r="H336" i="1" s="1"/>
  <c r="F337" i="1"/>
  <c r="H337" i="1" s="1"/>
  <c r="F341" i="1"/>
  <c r="H341" i="1" s="1"/>
  <c r="D344" i="1"/>
  <c r="H344" i="1" s="1"/>
  <c r="E256" i="1"/>
  <c r="E255" i="1" s="1"/>
  <c r="I263" i="1"/>
  <c r="F302" i="1"/>
  <c r="F285" i="1"/>
  <c r="E11" i="1" l="1"/>
  <c r="F239" i="1"/>
  <c r="D238" i="1"/>
  <c r="F238" i="1" s="1"/>
  <c r="AC250" i="1"/>
  <c r="I250" i="1"/>
  <c r="H303" i="1"/>
  <c r="B304" i="1"/>
  <c r="H304" i="1" s="1"/>
  <c r="E265" i="1"/>
  <c r="H333" i="1"/>
  <c r="F327" i="1"/>
  <c r="F329" i="1" s="1"/>
  <c r="F345" i="1"/>
  <c r="F354" i="1" s="1"/>
  <c r="F355" i="1" s="1"/>
  <c r="H318" i="1"/>
  <c r="F201" i="1"/>
  <c r="D200" i="1"/>
  <c r="F200" i="1" s="1"/>
  <c r="H302" i="1"/>
  <c r="F280" i="1"/>
  <c r="D265" i="1"/>
  <c r="C217" i="1"/>
  <c r="AD217" i="1" s="1"/>
  <c r="AF217" i="1" s="1"/>
  <c r="H352" i="1"/>
  <c r="F208" i="1"/>
  <c r="D207" i="1"/>
  <c r="F207" i="1" s="1"/>
  <c r="F181" i="1"/>
  <c r="D180" i="1"/>
  <c r="F169" i="1"/>
  <c r="D168" i="1"/>
  <c r="F168" i="1" s="1"/>
  <c r="F128" i="1"/>
  <c r="D119" i="1"/>
  <c r="F119" i="1" s="1"/>
  <c r="G257" i="1"/>
  <c r="AC179" i="1"/>
  <c r="E89" i="1"/>
  <c r="F89" i="1"/>
  <c r="H49" i="1"/>
  <c r="I22" i="1"/>
  <c r="E22" i="1"/>
  <c r="F251" i="1"/>
  <c r="D250" i="1"/>
  <c r="I229" i="1"/>
  <c r="H217" i="1"/>
  <c r="I217" i="1" s="1"/>
  <c r="H325" i="1"/>
  <c r="E179" i="1"/>
  <c r="C151" i="1"/>
  <c r="AD151" i="1" s="1"/>
  <c r="AF151" i="1" s="1"/>
  <c r="AD163" i="1"/>
  <c r="AF163" i="1" s="1"/>
  <c r="AC217" i="1"/>
  <c r="E119" i="1"/>
  <c r="D354" i="1"/>
  <c r="H345" i="1"/>
  <c r="H354" i="1" s="1"/>
  <c r="E87" i="1"/>
  <c r="E76" i="1" s="1"/>
  <c r="E178" i="1" s="1"/>
  <c r="E15" i="1" s="1"/>
  <c r="F79" i="1"/>
  <c r="D76" i="1"/>
  <c r="AD61" i="1"/>
  <c r="AF61" i="1" s="1"/>
  <c r="AD49" i="1"/>
  <c r="AF49" i="1" s="1"/>
  <c r="C10" i="1"/>
  <c r="D355" i="1"/>
  <c r="H257" i="1"/>
  <c r="I179" i="1"/>
  <c r="F152" i="1"/>
  <c r="D151" i="1"/>
  <c r="F151" i="1" s="1"/>
  <c r="F39" i="1"/>
  <c r="D38" i="1"/>
  <c r="F38" i="1" s="1"/>
  <c r="D338" i="1"/>
  <c r="H338" i="1" s="1"/>
  <c r="H355" i="1" s="1"/>
  <c r="H311" i="1"/>
  <c r="I139" i="1"/>
  <c r="G49" i="1"/>
  <c r="AC22" i="1"/>
  <c r="I273" i="1"/>
  <c r="G265" i="1"/>
  <c r="AC273" i="1"/>
  <c r="F230" i="1"/>
  <c r="D229" i="1"/>
  <c r="AD273" i="1"/>
  <c r="AF273" i="1" s="1"/>
  <c r="C265" i="1"/>
  <c r="E218" i="1"/>
  <c r="E217" i="1" s="1"/>
  <c r="E94" i="1"/>
  <c r="H315" i="1"/>
  <c r="F342" i="1"/>
  <c r="H342" i="1" s="1"/>
  <c r="E168" i="1"/>
  <c r="C257" i="1"/>
  <c r="AD179" i="1"/>
  <c r="AF179" i="1" s="1"/>
  <c r="G178" i="1"/>
  <c r="F73" i="1"/>
  <c r="D8" i="1"/>
  <c r="D60" i="1"/>
  <c r="AC265" i="1" l="1"/>
  <c r="H287" i="1"/>
  <c r="I265" i="1"/>
  <c r="F8" i="1"/>
  <c r="AD257" i="1"/>
  <c r="AF257" i="1" s="1"/>
  <c r="C16" i="1"/>
  <c r="AD265" i="1"/>
  <c r="AF265" i="1" s="1"/>
  <c r="D287" i="1"/>
  <c r="F287" i="1" s="1"/>
  <c r="AC49" i="1"/>
  <c r="G10" i="1"/>
  <c r="G6" i="1"/>
  <c r="G61" i="1"/>
  <c r="C9" i="1"/>
  <c r="AD9" i="1" s="1"/>
  <c r="AF9" i="1" s="1"/>
  <c r="AD10" i="1"/>
  <c r="AF10" i="1" s="1"/>
  <c r="D178" i="1"/>
  <c r="F76" i="1"/>
  <c r="E49" i="1"/>
  <c r="F180" i="1"/>
  <c r="D179" i="1"/>
  <c r="H327" i="1"/>
  <c r="H329" i="1" s="1"/>
  <c r="H259" i="1"/>
  <c r="I257" i="1"/>
  <c r="I16" i="1" s="1"/>
  <c r="H16" i="1"/>
  <c r="D22" i="1"/>
  <c r="D49" i="1" s="1"/>
  <c r="E257" i="1"/>
  <c r="F250" i="1"/>
  <c r="D13" i="1"/>
  <c r="F13" i="1" s="1"/>
  <c r="I49" i="1"/>
  <c r="H10" i="1"/>
  <c r="H6" i="1"/>
  <c r="I6" i="1" s="1"/>
  <c r="H61" i="1"/>
  <c r="F265" i="1"/>
  <c r="G287" i="1" s="1"/>
  <c r="AC287" i="1" s="1"/>
  <c r="E287" i="1"/>
  <c r="F330" i="1"/>
  <c r="AC178" i="1"/>
  <c r="G15" i="1"/>
  <c r="I178" i="1"/>
  <c r="F229" i="1"/>
  <c r="D217" i="1"/>
  <c r="F217" i="1" s="1"/>
  <c r="D61" i="1"/>
  <c r="F60" i="1"/>
  <c r="D11" i="1"/>
  <c r="C178" i="1"/>
  <c r="G259" i="1"/>
  <c r="AC259" i="1" s="1"/>
  <c r="AC257" i="1"/>
  <c r="G16" i="1"/>
  <c r="H9" i="1" l="1"/>
  <c r="I10" i="1"/>
  <c r="E259" i="1"/>
  <c r="E16" i="1"/>
  <c r="F178" i="1"/>
  <c r="D15" i="1"/>
  <c r="AC6" i="1"/>
  <c r="F61" i="1"/>
  <c r="G14" i="1"/>
  <c r="AC15" i="1"/>
  <c r="I15" i="1"/>
  <c r="I259" i="1"/>
  <c r="F22" i="1"/>
  <c r="AC10" i="1"/>
  <c r="G9" i="1"/>
  <c r="AC9" i="1" s="1"/>
  <c r="C7" i="1"/>
  <c r="AD16" i="1"/>
  <c r="AF16" i="1" s="1"/>
  <c r="AD178" i="1"/>
  <c r="AF178" i="1" s="1"/>
  <c r="C15" i="1"/>
  <c r="D330" i="1"/>
  <c r="H330" i="1" s="1"/>
  <c r="C6" i="1"/>
  <c r="I61" i="1"/>
  <c r="H5" i="1"/>
  <c r="F49" i="1"/>
  <c r="D10" i="1"/>
  <c r="D6" i="1"/>
  <c r="E10" i="1"/>
  <c r="E9" i="1" s="1"/>
  <c r="E6" i="1"/>
  <c r="E61" i="1"/>
  <c r="E5" i="1" s="1"/>
  <c r="AC16" i="1"/>
  <c r="G7" i="1"/>
  <c r="AC7" i="1" s="1"/>
  <c r="F11" i="1"/>
  <c r="AG11" i="1"/>
  <c r="H7" i="1"/>
  <c r="H14" i="1"/>
  <c r="I14" i="1" s="1"/>
  <c r="D257" i="1"/>
  <c r="F179" i="1"/>
  <c r="AC61" i="1"/>
  <c r="G5" i="1"/>
  <c r="AC5" i="1" s="1"/>
  <c r="C259" i="1"/>
  <c r="I287" i="1"/>
  <c r="I7" i="1" l="1"/>
  <c r="F6" i="1"/>
  <c r="F10" i="1"/>
  <c r="D9" i="1"/>
  <c r="F9" i="1" s="1"/>
  <c r="AD6" i="1"/>
  <c r="AF6" i="1" s="1"/>
  <c r="D356" i="1"/>
  <c r="AC14" i="1"/>
  <c r="F15" i="1"/>
  <c r="D14" i="1"/>
  <c r="F14" i="1" s="1"/>
  <c r="D259" i="1"/>
  <c r="F257" i="1"/>
  <c r="D16" i="1"/>
  <c r="AD7" i="1"/>
  <c r="AF7" i="1" s="1"/>
  <c r="F356" i="1"/>
  <c r="I9" i="1"/>
  <c r="AD259" i="1"/>
  <c r="AF259" i="1" s="1"/>
  <c r="C5" i="1"/>
  <c r="I5" i="1"/>
  <c r="C14" i="1"/>
  <c r="AD14" i="1" s="1"/>
  <c r="AF14" i="1" s="1"/>
  <c r="AD15" i="1"/>
  <c r="AF15" i="1" s="1"/>
  <c r="E7" i="1"/>
  <c r="E14" i="1"/>
  <c r="F259" i="1" l="1"/>
  <c r="D5" i="1"/>
  <c r="F5" i="1" s="1"/>
  <c r="AG5" i="1"/>
  <c r="AH5" i="1" s="1"/>
  <c r="AD5" i="1"/>
  <c r="AF5" i="1" s="1"/>
  <c r="H356" i="1"/>
  <c r="F16" i="1"/>
  <c r="D7" i="1"/>
  <c r="F7" i="1" s="1"/>
</calcChain>
</file>

<file path=xl/sharedStrings.xml><?xml version="1.0" encoding="utf-8"?>
<sst xmlns="http://schemas.openxmlformats.org/spreadsheetml/2006/main" count="432" uniqueCount="267">
  <si>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</si>
  <si>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 xml:space="preserve">Информация о распределении бюджетных средств на 01.06.2024 года </t>
  </si>
  <si>
    <t>Наименование мероприятия (СШ 11)</t>
  </si>
  <si>
    <t>Код  БК / СУБКОСГУ</t>
  </si>
  <si>
    <t>Утвержденные плановые назначения   на 2023 год, руб.</t>
  </si>
  <si>
    <t>Исполнено на текущий период 2023, руб.</t>
  </si>
  <si>
    <t xml:space="preserve">Остаток </t>
  </si>
  <si>
    <t>Показатели исполнения на 2023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</si>
  <si>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</si>
  <si>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</si>
  <si>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Проверка</t>
  </si>
  <si>
    <t>Стало</t>
  </si>
  <si>
    <t>Было</t>
  </si>
  <si>
    <t>Изменения</t>
  </si>
  <si>
    <t>ВЕСЬ БЮДЖЕТ 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</si>
  <si>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</si>
  <si>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</si>
  <si>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</si>
  <si>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</si>
  <si>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</si>
  <si>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</si>
  <si>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</si>
  <si>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</si>
  <si>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</si>
  <si>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</si>
  <si>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</si>
  <si>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</si>
  <si>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Исполнено на текущий период 2024, руб.</t>
  </si>
  <si>
    <t>Показатели исполнения на 2024 год, %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</si>
  <si>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</si>
  <si>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</si>
  <si>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</si>
  <si>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</si>
  <si>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</si>
  <si>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</si>
  <si>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</si>
  <si>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</si>
  <si>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</si>
  <si>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</si>
  <si>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</si>
  <si>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</si>
  <si>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</si>
  <si>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</si>
  <si>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</si>
  <si>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</si>
  <si>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</si>
  <si>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</si>
  <si>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</si>
  <si>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</si>
  <si>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</si>
  <si>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</si>
  <si>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</si>
  <si>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</si>
  <si>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</si>
  <si>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</si>
  <si>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</si>
  <si>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</si>
  <si>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</si>
  <si>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</si>
  <si>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</si>
  <si>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</si>
  <si>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</si>
  <si>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</si>
  <si>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</si>
  <si>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</si>
  <si>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</si>
  <si>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</si>
  <si>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</si>
  <si>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</si>
  <si>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</si>
  <si>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11000S1580 612</t>
  </si>
  <si>
    <t>Мероприятия по антитеррору 1.2.4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</si>
  <si>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</si>
  <si>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</si>
  <si>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</si>
  <si>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</si>
  <si>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</si>
  <si>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</si>
  <si>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</si>
  <si>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11000L3030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</si>
  <si>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</si>
  <si>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</si>
  <si>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</si>
  <si>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</si>
  <si>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</si>
  <si>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</si>
  <si>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</si>
  <si>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</si>
  <si>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</si>
  <si>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</si>
  <si>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</si>
  <si>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</si>
  <si>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</si>
  <si>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</si>
  <si>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</si>
  <si>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</si>
  <si>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</si>
  <si>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</si>
  <si>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</si>
  <si>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</si>
  <si>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</si>
  <si>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</si>
  <si>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</si>
  <si>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</si>
  <si>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</si>
  <si>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</si>
  <si>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</si>
  <si>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</si>
  <si>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</si>
  <si>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</si>
  <si>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</si>
  <si>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</si>
  <si>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</si>
  <si>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</si>
  <si>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</si>
  <si>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</si>
  <si>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</si>
  <si>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</si>
  <si>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</si>
  <si>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</si>
  <si>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</si>
  <si>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</si>
  <si>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</si>
  <si>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</si>
  <si>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</si>
  <si>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</si>
  <si>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</si>
  <si>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</si>
  <si>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</si>
  <si>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</si>
  <si>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</si>
  <si>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</si>
  <si>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</si>
  <si>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</si>
  <si>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</si>
  <si>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</si>
  <si>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</si>
  <si>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</si>
  <si>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</si>
  <si>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</si>
  <si>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</si>
  <si>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</si>
  <si>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</si>
  <si>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</si>
  <si>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</si>
  <si>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</si>
  <si>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</si>
  <si>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</si>
  <si>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</si>
  <si>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</si>
  <si>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Приобретение НПА, методических пособий, подписка, приобретение книг УТОЧНИТЬ НАЗВАНИЕ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</si>
  <si>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</si>
  <si>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</si>
  <si>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</si>
  <si>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</si>
  <si>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</si>
  <si>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</si>
  <si>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</si>
  <si>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</si>
  <si>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</si>
  <si>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</si>
  <si>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</si>
  <si>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</si>
  <si>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</si>
  <si>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</si>
  <si>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</si>
  <si>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</si>
  <si>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</si>
  <si>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</si>
  <si>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</si>
  <si>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</si>
  <si>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</si>
  <si>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</si>
  <si>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</si>
  <si>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</si>
  <si>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</si>
  <si>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</si>
  <si>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</si>
  <si>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</si>
  <si>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</si>
  <si>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</si>
  <si>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</si>
  <si>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</si>
  <si>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</si>
  <si>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</si>
  <si>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</si>
  <si>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</si>
  <si>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</si>
  <si>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</si>
  <si>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226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</si>
  <si>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</si>
  <si>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</si>
  <si>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</si>
  <si>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</si>
  <si>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</si>
  <si>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</si>
  <si>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</si>
  <si>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</si>
  <si>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</si>
  <si>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</si>
  <si>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</si>
  <si>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</si>
  <si>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</si>
  <si>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</si>
  <si>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</si>
  <si>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</si>
  <si>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</si>
  <si>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</si>
  <si>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</si>
  <si>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</si>
  <si>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</si>
  <si>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</si>
  <si>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</si>
  <si>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</si>
  <si>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</si>
  <si>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</si>
  <si>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</si>
  <si>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</si>
  <si>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</si>
  <si>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</si>
  <si>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911 0310 09003 20130   612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</si>
  <si>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</si>
  <si>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</si>
  <si>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911 1006 05000 20080 612</t>
  </si>
  <si>
    <t>3100026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</si>
  <si>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</si>
  <si>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</si>
  <si>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</si>
  <si>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</si>
  <si>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</si>
  <si>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</si>
  <si>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</si>
  <si>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</si>
  <si>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ПЕРЕХОДЯЩИЕ ОСТАТКИ ПО ИНЫМ ЦЕЛЯМ</t>
  </si>
  <si>
    <t xml:space="preserve">ВСЕГО 0702 1100202590 612, в том числе </t>
  </si>
  <si>
    <t>Мероприятия по пожарной безопасности</t>
  </si>
  <si>
    <t>П.1.2.1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</si>
  <si>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</si>
  <si>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</si>
  <si>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</si>
  <si>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</si>
  <si>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2250207 (243)</t>
  </si>
  <si>
    <t>2250440 (243)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</si>
  <si>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</si>
  <si>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</si>
  <si>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</si>
  <si>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</si>
  <si>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</si>
  <si>
    <t>Годовые планы</t>
  </si>
  <si>
    <t>ФБ 612</t>
  </si>
  <si>
    <t>сумма</t>
  </si>
  <si>
    <t>РБ 611</t>
  </si>
  <si>
    <t>РБ 612</t>
  </si>
  <si>
    <t>РБ (611+ 612)</t>
  </si>
  <si>
    <t>310+340</t>
  </si>
  <si>
    <t>всего</t>
  </si>
  <si>
    <t>МБ 611</t>
  </si>
  <si>
    <t>МБ 612</t>
  </si>
  <si>
    <t>МБ (611+612)</t>
  </si>
  <si>
    <t>225 (244)</t>
  </si>
  <si>
    <t>225 (243)</t>
  </si>
  <si>
    <t>226 (244)</t>
  </si>
  <si>
    <t>226 (243)</t>
  </si>
  <si>
    <t xml:space="preserve">МБ +РБ 611 </t>
  </si>
  <si>
    <t>МБ +РБ+ФБ 612</t>
  </si>
  <si>
    <t>МБ +РБ+ФБ (611+612)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</si>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</sst>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_р_._-;\-* #,##0.00_р_._-;_-* &quot;-&quot;??_р_._-;_-@"/>
    <numFmt numFmtId="169" formatCode="_-* #,##0.00\ _₽_-;\-* #,##0.00\ _₽_-;_-* \-??\ _₽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i/>
      <sz val="14"/>
      <name val="Times New Roman"/>
      <family val="1"/>
      <charset val="204"/>
    </font>
    <font>
      <b/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4"/>
      <color theme="9" tint="-0.499984740745262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8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01E4EF"/>
        <bgColor rgb="FFFDEADA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theme="2" tint="-0.249977111117893"/>
        <bgColor rgb="FFFDEADA"/>
      </patternFill>
    </fill>
    <fill>
      <patternFill patternType="solid">
        <fgColor rgb="FFFFFF00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5" tint="0.59999389629810485"/>
        <bgColor rgb="FFE6E0EC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9" tint="0.59999389629810485"/>
        <bgColor rgb="FFE6E0EC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CC1DA"/>
      </patternFill>
    </fill>
    <fill>
      <patternFill patternType="solid">
        <fgColor theme="6" tint="0.39997558519241921"/>
        <bgColor rgb="FFE6E0EC"/>
      </patternFill>
    </fill>
    <fill>
      <patternFill patternType="solid">
        <fgColor theme="9" tint="0.59999389629810485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FFCCFF"/>
        <bgColor rgb="FFE6E0EC"/>
      </patternFill>
    </fill>
    <fill>
      <patternFill patternType="solid">
        <fgColor theme="0"/>
        <bgColor theme="0"/>
      </patternFill>
    </fill>
    <fill>
      <patternFill patternType="solid">
        <fgColor rgb="FFD7E4BD"/>
        <bgColor rgb="FFD9D9D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Border="0" applyProtection="0"/>
    <xf numFmtId="0" fontId="46" fillId="0" borderId="0"/>
    <xf numFmtId="0" fontId="46" fillId="0" borderId="0"/>
    <xf numFmtId="0" fontId="46" fillId="0" borderId="0"/>
    <xf numFmtId="0" fontId="51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Border="0" applyProtection="0"/>
  </cellStyleXfs>
  <cellXfs count="749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4" fillId="0" borderId="0" xfId="2" applyFont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5" xfId="2" applyFont="1" applyFill="1" applyBorder="1" applyAlignment="1" applyProtection="1">
      <alignment horizontal="center" vertical="center"/>
    </xf>
    <xf numFmtId="0" fontId="10" fillId="6" borderId="6" xfId="2" applyFont="1" applyFill="1" applyBorder="1" applyAlignment="1" applyProtection="1">
      <alignment horizontal="center" vertical="center" wrapText="1"/>
    </xf>
    <xf numFmtId="0" fontId="11" fillId="6" borderId="5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3" xfId="2" applyFont="1" applyFill="1" applyBorder="1" applyAlignment="1" applyProtection="1">
      <alignment horizontal="center" vertical="center" wrapText="1"/>
    </xf>
    <xf numFmtId="43" fontId="9" fillId="7" borderId="3" xfId="2" applyNumberFormat="1" applyFont="1" applyFill="1" applyBorder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2" fillId="9" borderId="3" xfId="1" applyFont="1" applyFill="1" applyBorder="1" applyAlignment="1" applyProtection="1">
      <alignment horizontal="center" vertical="center" wrapText="1"/>
    </xf>
    <xf numFmtId="43" fontId="12" fillId="9" borderId="4" xfId="1" applyFont="1" applyFill="1" applyBorder="1" applyAlignment="1" applyProtection="1">
      <alignment horizontal="center" vertical="center" wrapText="1"/>
    </xf>
    <xf numFmtId="43" fontId="12" fillId="9" borderId="3" xfId="3" applyFont="1" applyFill="1" applyBorder="1" applyAlignment="1" applyProtection="1">
      <alignment horizontal="center" vertical="center" wrapText="1"/>
    </xf>
    <xf numFmtId="43" fontId="12" fillId="9" borderId="0" xfId="3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2" fillId="12" borderId="3" xfId="1" applyFont="1" applyFill="1" applyBorder="1" applyAlignment="1" applyProtection="1">
      <alignment horizontal="center" vertical="center" wrapText="1"/>
    </xf>
    <xf numFmtId="43" fontId="12" fillId="12" borderId="4" xfId="1" applyFont="1" applyFill="1" applyBorder="1" applyAlignment="1" applyProtection="1">
      <alignment horizontal="center" vertical="center" wrapText="1"/>
    </xf>
    <xf numFmtId="43" fontId="12" fillId="12" borderId="3" xfId="3" applyFont="1" applyFill="1" applyBorder="1" applyAlignment="1" applyProtection="1">
      <alignment horizontal="center" vertical="center" wrapText="1"/>
    </xf>
    <xf numFmtId="43" fontId="12" fillId="12" borderId="0" xfId="3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2" fillId="14" borderId="3" xfId="1" applyFont="1" applyFill="1" applyBorder="1" applyAlignment="1" applyProtection="1">
      <alignment horizontal="center" vertical="center" wrapText="1"/>
    </xf>
    <xf numFmtId="43" fontId="12" fillId="13" borderId="4" xfId="1" applyFont="1" applyFill="1" applyBorder="1" applyAlignment="1" applyProtection="1">
      <alignment horizontal="center" vertical="center" wrapText="1"/>
    </xf>
    <xf numFmtId="43" fontId="12" fillId="13" borderId="3" xfId="3" applyFont="1" applyFill="1" applyBorder="1" applyAlignment="1" applyProtection="1">
      <alignment horizontal="center" vertical="center" wrapText="1"/>
    </xf>
    <xf numFmtId="43" fontId="12" fillId="13" borderId="0" xfId="3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2" fillId="17" borderId="4" xfId="1" applyFont="1" applyFill="1" applyBorder="1" applyAlignment="1" applyProtection="1">
      <alignment horizontal="center" vertical="center" wrapText="1"/>
    </xf>
    <xf numFmtId="43" fontId="12" fillId="17" borderId="3" xfId="3" applyFont="1" applyFill="1" applyBorder="1" applyAlignment="1" applyProtection="1">
      <alignment horizontal="center" vertical="center" wrapText="1"/>
    </xf>
    <xf numFmtId="43" fontId="12" fillId="17" borderId="0" xfId="3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3" fillId="18" borderId="7" xfId="2" applyFont="1" applyFill="1" applyBorder="1" applyAlignment="1" applyProtection="1">
      <alignment vertical="center" wrapText="1"/>
    </xf>
    <xf numFmtId="43" fontId="4" fillId="9" borderId="4" xfId="1" applyFont="1" applyFill="1" applyBorder="1" applyAlignment="1" applyProtection="1">
      <alignment horizontal="center" vertical="center" wrapText="1"/>
    </xf>
    <xf numFmtId="43" fontId="4" fillId="9" borderId="3" xfId="3" applyFont="1" applyFill="1" applyBorder="1" applyAlignment="1" applyProtection="1">
      <alignment horizontal="center" vertical="center" wrapText="1"/>
    </xf>
    <xf numFmtId="43" fontId="4" fillId="9" borderId="0" xfId="3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43" fontId="4" fillId="17" borderId="4" xfId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4" fillId="19" borderId="3" xfId="0" applyFont="1" applyFill="1" applyBorder="1" applyAlignment="1" applyProtection="1">
      <alignment horizontal="left" vertical="center" wrapText="1"/>
    </xf>
    <xf numFmtId="0" fontId="15" fillId="19" borderId="3" xfId="0" applyFont="1" applyFill="1" applyBorder="1" applyAlignment="1" applyProtection="1">
      <alignment horizontal="center" vertical="center" wrapText="1"/>
    </xf>
    <xf numFmtId="43" fontId="4" fillId="19" borderId="4" xfId="1" applyFont="1" applyFill="1" applyBorder="1" applyAlignment="1" applyProtection="1">
      <alignment horizontal="center" vertical="center"/>
    </xf>
    <xf numFmtId="43" fontId="15" fillId="19" borderId="4" xfId="1" applyFont="1" applyFill="1" applyBorder="1" applyAlignment="1" applyProtection="1">
      <alignment horizontal="center" vertical="center"/>
    </xf>
    <xf numFmtId="43" fontId="15" fillId="19" borderId="3" xfId="3" applyFont="1" applyFill="1" applyBorder="1" applyAlignment="1" applyProtection="1">
      <alignment horizontal="center" vertical="center"/>
    </xf>
    <xf numFmtId="43" fontId="15" fillId="19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4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4" xfId="1" applyFont="1" applyFill="1" applyBorder="1" applyAlignment="1" applyProtection="1">
      <alignment horizontal="center" vertical="center" wrapText="1"/>
    </xf>
    <xf numFmtId="43" fontId="16" fillId="20" borderId="4" xfId="1" applyFont="1" applyFill="1" applyBorder="1" applyAlignment="1" applyProtection="1">
      <alignment horizontal="center" vertical="center" wrapText="1"/>
    </xf>
    <xf numFmtId="43" fontId="17" fillId="20" borderId="4" xfId="1" applyFont="1" applyFill="1" applyBorder="1" applyAlignment="1" applyProtection="1">
      <alignment horizontal="center" vertical="center" wrapText="1"/>
    </xf>
    <xf numFmtId="0" fontId="18" fillId="2" borderId="3" xfId="2" applyFont="1" applyFill="1" applyBorder="1" applyProtection="1"/>
    <xf numFmtId="0" fontId="18" fillId="2" borderId="0" xfId="2" applyFont="1" applyFill="1" applyBorder="1" applyProtection="1"/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19" fillId="22" borderId="3" xfId="0" applyFont="1" applyFill="1" applyBorder="1" applyAlignment="1" applyProtection="1">
      <alignment horizontal="left" wrapText="1"/>
    </xf>
    <xf numFmtId="0" fontId="15" fillId="22" borderId="3" xfId="0" applyFont="1" applyFill="1" applyBorder="1" applyAlignment="1" applyProtection="1">
      <alignment horizontal="center" vertical="center" wrapText="1"/>
    </xf>
    <xf numFmtId="43" fontId="4" fillId="22" borderId="4" xfId="1" applyFont="1" applyFill="1" applyBorder="1" applyAlignment="1" applyProtection="1">
      <alignment horizontal="center" vertical="center" wrapText="1"/>
    </xf>
    <xf numFmtId="43" fontId="15" fillId="22" borderId="4" xfId="1" applyFont="1" applyFill="1" applyBorder="1" applyAlignment="1" applyProtection="1">
      <alignment horizontal="center" vertical="center" wrapText="1"/>
    </xf>
    <xf numFmtId="43" fontId="9" fillId="23" borderId="3" xfId="2" applyNumberFormat="1" applyFont="1" applyFill="1" applyBorder="1" applyAlignment="1" applyProtection="1">
      <alignment horizontal="center" vertical="center" wrapText="1"/>
    </xf>
    <xf numFmtId="43" fontId="15" fillId="22" borderId="3" xfId="3" applyFont="1" applyFill="1" applyBorder="1" applyAlignment="1" applyProtection="1">
      <alignment horizontal="center" vertical="center" wrapText="1"/>
    </xf>
    <xf numFmtId="43" fontId="15" fillId="22" borderId="0" xfId="3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19" fillId="19" borderId="3" xfId="0" applyFont="1" applyFill="1" applyBorder="1" applyAlignment="1" applyProtection="1">
      <alignment horizontal="left" wrapText="1"/>
    </xf>
    <xf numFmtId="43" fontId="4" fillId="19" borderId="4" xfId="1" applyFont="1" applyFill="1" applyBorder="1" applyAlignment="1" applyProtection="1">
      <alignment horizontal="center" vertical="center" wrapText="1"/>
    </xf>
    <xf numFmtId="43" fontId="15" fillId="19" borderId="4" xfId="1" applyFont="1" applyFill="1" applyBorder="1" applyAlignment="1" applyProtection="1">
      <alignment horizontal="center" vertical="center" wrapText="1"/>
    </xf>
    <xf numFmtId="43" fontId="15" fillId="19" borderId="3" xfId="3" applyFont="1" applyFill="1" applyBorder="1" applyAlignment="1" applyProtection="1">
      <alignment horizontal="center" vertical="center" wrapText="1"/>
    </xf>
    <xf numFmtId="43" fontId="15" fillId="19" borderId="0" xfId="3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4" fillId="19" borderId="4" xfId="0" applyFont="1" applyFill="1" applyBorder="1" applyAlignment="1" applyProtection="1">
      <alignment horizontal="left" vertical="center" wrapText="1"/>
    </xf>
    <xf numFmtId="43" fontId="4" fillId="24" borderId="4" xfId="1" applyFont="1" applyFill="1" applyBorder="1" applyAlignment="1" applyProtection="1">
      <alignment horizontal="center" vertical="center" wrapText="1"/>
    </xf>
    <xf numFmtId="43" fontId="12" fillId="24" borderId="4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5" fillId="25" borderId="4" xfId="0" applyFont="1" applyFill="1" applyBorder="1" applyAlignment="1" applyProtection="1">
      <alignment horizontal="left" vertical="center" wrapText="1"/>
    </xf>
    <xf numFmtId="0" fontId="5" fillId="19" borderId="4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4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Protection="1"/>
    <xf numFmtId="0" fontId="20" fillId="2" borderId="0" xfId="0" applyFont="1" applyFill="1" applyBorder="1" applyProtection="1"/>
    <xf numFmtId="0" fontId="21" fillId="2" borderId="0" xfId="0" applyFont="1" applyFill="1" applyBorder="1" applyProtection="1"/>
    <xf numFmtId="0" fontId="21" fillId="0" borderId="0" xfId="0" applyFont="1" applyBorder="1" applyProtection="1"/>
    <xf numFmtId="0" fontId="21" fillId="0" borderId="0" xfId="0" applyFont="1" applyProtection="1"/>
    <xf numFmtId="0" fontId="8" fillId="0" borderId="4" xfId="0" applyFont="1" applyFill="1" applyBorder="1" applyAlignment="1" applyProtection="1">
      <alignment vertical="center" wrapText="1"/>
    </xf>
    <xf numFmtId="0" fontId="21" fillId="0" borderId="0" xfId="0" applyFont="1" applyFill="1" applyBorder="1" applyProtection="1"/>
    <xf numFmtId="0" fontId="21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5" borderId="4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Protection="1"/>
    <xf numFmtId="0" fontId="15" fillId="2" borderId="0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2" fillId="2" borderId="3" xfId="0" applyFont="1" applyFill="1" applyBorder="1" applyAlignment="1" applyProtection="1">
      <alignment horizontal="left" vertical="center" wrapText="1"/>
    </xf>
    <xf numFmtId="0" fontId="5" fillId="26" borderId="4" xfId="0" applyFont="1" applyFill="1" applyBorder="1" applyAlignment="1" applyProtection="1">
      <alignment horizontal="left" vertical="center" wrapText="1"/>
    </xf>
    <xf numFmtId="0" fontId="15" fillId="26" borderId="3" xfId="0" applyFont="1" applyFill="1" applyBorder="1" applyAlignment="1" applyProtection="1">
      <alignment horizontal="center" vertical="center" wrapText="1"/>
    </xf>
    <xf numFmtId="43" fontId="4" fillId="27" borderId="4" xfId="1" applyFont="1" applyFill="1" applyBorder="1" applyAlignment="1" applyProtection="1">
      <alignment horizontal="center" vertical="center" wrapText="1"/>
    </xf>
    <xf numFmtId="43" fontId="16" fillId="27" borderId="4" xfId="1" applyFont="1" applyFill="1" applyBorder="1" applyAlignment="1" applyProtection="1">
      <alignment horizontal="center" vertical="center" wrapText="1"/>
    </xf>
    <xf numFmtId="43" fontId="12" fillId="27" borderId="4" xfId="1" applyFont="1" applyFill="1" applyBorder="1" applyAlignment="1" applyProtection="1">
      <alignment horizontal="center" vertical="center" wrapText="1"/>
    </xf>
    <xf numFmtId="43" fontId="15" fillId="26" borderId="3" xfId="3" applyFont="1" applyFill="1" applyBorder="1" applyAlignment="1" applyProtection="1">
      <alignment horizontal="center" vertical="center"/>
    </xf>
    <xf numFmtId="43" fontId="15" fillId="26" borderId="0" xfId="3" applyFont="1" applyFill="1" applyBorder="1" applyAlignment="1" applyProtection="1">
      <alignment horizontal="center" vertical="center"/>
    </xf>
    <xf numFmtId="0" fontId="7" fillId="26" borderId="0" xfId="0" applyFont="1" applyFill="1" applyBorder="1" applyProtection="1"/>
    <xf numFmtId="0" fontId="7" fillId="26" borderId="0" xfId="0" applyFont="1" applyFill="1" applyProtection="1"/>
    <xf numFmtId="43" fontId="16" fillId="24" borderId="4" xfId="1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5" fillId="28" borderId="8" xfId="2" applyFont="1" applyFill="1" applyBorder="1" applyAlignment="1" applyProtection="1">
      <alignment horizontal="left" vertical="center" wrapText="1"/>
    </xf>
    <xf numFmtId="0" fontId="4" fillId="28" borderId="3" xfId="2" applyFont="1" applyFill="1" applyBorder="1" applyAlignment="1" applyProtection="1">
      <alignment horizontal="center" vertical="center" wrapText="1"/>
    </xf>
    <xf numFmtId="43" fontId="4" fillId="28" borderId="4" xfId="1" applyFont="1" applyFill="1" applyBorder="1" applyAlignment="1" applyProtection="1">
      <alignment horizontal="center" vertical="center" wrapText="1"/>
    </xf>
    <xf numFmtId="43" fontId="12" fillId="28" borderId="4" xfId="1" applyFont="1" applyFill="1" applyBorder="1" applyAlignment="1" applyProtection="1">
      <alignment horizontal="center" vertical="center" wrapText="1"/>
    </xf>
    <xf numFmtId="43" fontId="12" fillId="28" borderId="3" xfId="3" applyFont="1" applyFill="1" applyBorder="1" applyAlignment="1" applyProtection="1">
      <alignment horizontal="center" vertical="center" wrapText="1"/>
    </xf>
    <xf numFmtId="43" fontId="12" fillId="28" borderId="0" xfId="3" applyFont="1" applyFill="1" applyBorder="1" applyAlignment="1" applyProtection="1">
      <alignment horizontal="center" vertical="center" wrapText="1"/>
    </xf>
    <xf numFmtId="0" fontId="23" fillId="2" borderId="0" xfId="2" applyFont="1" applyFill="1" applyBorder="1" applyProtection="1"/>
    <xf numFmtId="0" fontId="23" fillId="29" borderId="0" xfId="2" applyFont="1" applyFill="1" applyBorder="1" applyProtection="1"/>
    <xf numFmtId="0" fontId="23" fillId="29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30" borderId="4" xfId="1" applyFont="1" applyFill="1" applyBorder="1" applyAlignment="1" applyProtection="1">
      <alignment horizontal="center" vertical="center" wrapText="1"/>
    </xf>
    <xf numFmtId="43" fontId="16" fillId="30" borderId="4" xfId="1" applyFont="1" applyFill="1" applyBorder="1" applyAlignment="1" applyProtection="1">
      <alignment horizontal="center" vertical="center" wrapText="1"/>
    </xf>
    <xf numFmtId="43" fontId="17" fillId="30" borderId="4" xfId="1" applyFont="1" applyFill="1" applyBorder="1" applyAlignment="1" applyProtection="1">
      <alignment horizontal="center" vertical="center" wrapText="1"/>
    </xf>
    <xf numFmtId="0" fontId="15" fillId="22" borderId="3" xfId="0" applyFont="1" applyFill="1" applyBorder="1" applyProtection="1"/>
    <xf numFmtId="0" fontId="15" fillId="22" borderId="0" xfId="0" applyFont="1" applyFill="1" applyBorder="1" applyProtection="1"/>
    <xf numFmtId="43" fontId="20" fillId="22" borderId="3" xfId="3" applyFont="1" applyFill="1" applyBorder="1" applyAlignment="1" applyProtection="1">
      <alignment horizontal="center" vertical="center"/>
    </xf>
    <xf numFmtId="43" fontId="20" fillId="22" borderId="0" xfId="3" applyFont="1" applyFill="1" applyBorder="1" applyAlignment="1" applyProtection="1">
      <alignment horizontal="center" vertical="center"/>
    </xf>
    <xf numFmtId="0" fontId="8" fillId="25" borderId="9" xfId="0" applyFont="1" applyFill="1" applyBorder="1" applyAlignment="1" applyProtection="1">
      <alignment horizontal="left" vertical="center" wrapText="1"/>
    </xf>
    <xf numFmtId="2" fontId="15" fillId="22" borderId="3" xfId="0" applyNumberFormat="1" applyFont="1" applyFill="1" applyBorder="1" applyAlignment="1" applyProtection="1">
      <alignment horizontal="center" vertical="center" wrapText="1"/>
    </xf>
    <xf numFmtId="43" fontId="12" fillId="30" borderId="4" xfId="1" applyFont="1" applyFill="1" applyBorder="1" applyAlignment="1" applyProtection="1">
      <alignment horizontal="center" vertical="center" wrapText="1"/>
    </xf>
    <xf numFmtId="0" fontId="5" fillId="31" borderId="9" xfId="2" applyFont="1" applyFill="1" applyBorder="1" applyAlignment="1" applyProtection="1">
      <alignment horizontal="center" vertical="top" wrapText="1"/>
    </xf>
    <xf numFmtId="2" fontId="15" fillId="32" borderId="3" xfId="0" applyNumberFormat="1" applyFont="1" applyFill="1" applyBorder="1" applyAlignment="1" applyProtection="1">
      <alignment horizontal="center" vertical="center" wrapText="1"/>
    </xf>
    <xf numFmtId="43" fontId="4" fillId="33" borderId="4" xfId="1" applyFont="1" applyFill="1" applyBorder="1" applyAlignment="1" applyProtection="1">
      <alignment horizontal="center" vertical="center" wrapText="1"/>
    </xf>
    <xf numFmtId="43" fontId="16" fillId="33" borderId="4" xfId="1" applyFont="1" applyFill="1" applyBorder="1" applyAlignment="1" applyProtection="1">
      <alignment horizontal="center" vertical="center" wrapText="1"/>
    </xf>
    <xf numFmtId="43" fontId="15" fillId="32" borderId="4" xfId="1" applyFont="1" applyFill="1" applyBorder="1" applyAlignment="1" applyProtection="1">
      <alignment horizontal="center" vertical="center"/>
    </xf>
    <xf numFmtId="43" fontId="12" fillId="20" borderId="4" xfId="1" applyFont="1" applyFill="1" applyBorder="1" applyAlignment="1" applyProtection="1">
      <alignment horizontal="center" vertical="center" wrapText="1"/>
    </xf>
    <xf numFmtId="49" fontId="15" fillId="22" borderId="3" xfId="0" applyNumberFormat="1" applyFont="1" applyFill="1" applyBorder="1" applyAlignment="1" applyProtection="1">
      <alignment horizontal="center" vertical="center" wrapText="1"/>
    </xf>
    <xf numFmtId="0" fontId="5" fillId="34" borderId="9" xfId="2" applyFont="1" applyFill="1" applyBorder="1" applyAlignment="1" applyProtection="1">
      <alignment horizontal="center" vertical="top" wrapText="1"/>
    </xf>
    <xf numFmtId="49" fontId="15" fillId="32" borderId="3" xfId="0" applyNumberFormat="1" applyFont="1" applyFill="1" applyBorder="1" applyAlignment="1" applyProtection="1">
      <alignment horizontal="center" vertical="center" wrapText="1"/>
    </xf>
    <xf numFmtId="0" fontId="5" fillId="29" borderId="9" xfId="0" applyFont="1" applyFill="1" applyBorder="1" applyAlignment="1" applyProtection="1">
      <alignment horizontal="left" vertical="center" wrapText="1"/>
    </xf>
    <xf numFmtId="0" fontId="15" fillId="29" borderId="3" xfId="0" applyFont="1" applyFill="1" applyBorder="1" applyAlignment="1" applyProtection="1">
      <alignment horizontal="center" vertical="center" wrapText="1"/>
    </xf>
    <xf numFmtId="43" fontId="4" fillId="29" borderId="4" xfId="1" applyFont="1" applyFill="1" applyBorder="1" applyAlignment="1" applyProtection="1">
      <alignment horizontal="center" vertical="center"/>
    </xf>
    <xf numFmtId="43" fontId="16" fillId="28" borderId="4" xfId="1" applyFont="1" applyFill="1" applyBorder="1" applyAlignment="1" applyProtection="1">
      <alignment horizontal="center" vertical="center" wrapText="1"/>
    </xf>
    <xf numFmtId="43" fontId="15" fillId="29" borderId="4" xfId="1" applyFont="1" applyFill="1" applyBorder="1" applyAlignment="1" applyProtection="1">
      <alignment horizontal="center" vertical="center"/>
    </xf>
    <xf numFmtId="43" fontId="15" fillId="29" borderId="3" xfId="3" applyFont="1" applyFill="1" applyBorder="1" applyAlignment="1" applyProtection="1">
      <alignment horizontal="center" vertical="center"/>
    </xf>
    <xf numFmtId="43" fontId="15" fillId="29" borderId="0" xfId="3" applyFont="1" applyFill="1" applyBorder="1" applyAlignment="1" applyProtection="1">
      <alignment horizontal="center" vertical="center"/>
    </xf>
    <xf numFmtId="0" fontId="7" fillId="29" borderId="0" xfId="0" applyFont="1" applyFill="1" applyBorder="1" applyProtection="1"/>
    <xf numFmtId="0" fontId="7" fillId="29" borderId="0" xfId="0" applyFont="1" applyFill="1" applyProtection="1"/>
    <xf numFmtId="0" fontId="5" fillId="35" borderId="9" xfId="0" applyFont="1" applyFill="1" applyBorder="1" applyAlignment="1" applyProtection="1">
      <alignment horizontal="left" vertical="center" wrapText="1"/>
    </xf>
    <xf numFmtId="0" fontId="15" fillId="35" borderId="3" xfId="0" applyFont="1" applyFill="1" applyBorder="1" applyAlignment="1" applyProtection="1">
      <alignment horizontal="center" vertical="center" wrapText="1"/>
    </xf>
    <xf numFmtId="43" fontId="4" fillId="35" borderId="4" xfId="1" applyFont="1" applyFill="1" applyBorder="1" applyAlignment="1" applyProtection="1">
      <alignment horizontal="center" vertical="center"/>
    </xf>
    <xf numFmtId="43" fontId="4" fillId="36" borderId="4" xfId="1" applyFont="1" applyFill="1" applyBorder="1" applyAlignment="1" applyProtection="1">
      <alignment horizontal="center" vertical="center" wrapText="1"/>
    </xf>
    <xf numFmtId="43" fontId="15" fillId="35" borderId="4" xfId="1" applyFont="1" applyFill="1" applyBorder="1" applyAlignment="1" applyProtection="1">
      <alignment horizontal="center" vertical="center"/>
    </xf>
    <xf numFmtId="43" fontId="15" fillId="35" borderId="3" xfId="3" applyFont="1" applyFill="1" applyBorder="1" applyAlignment="1" applyProtection="1">
      <alignment horizontal="center" vertical="center"/>
    </xf>
    <xf numFmtId="43" fontId="15" fillId="35" borderId="0" xfId="3" applyFont="1" applyFill="1" applyBorder="1" applyAlignment="1" applyProtection="1">
      <alignment horizontal="center" vertical="center"/>
    </xf>
    <xf numFmtId="0" fontId="5" fillId="22" borderId="9" xfId="0" applyFont="1" applyFill="1" applyBorder="1" applyAlignment="1" applyProtection="1">
      <alignment horizontal="left" vertical="center" wrapText="1"/>
    </xf>
    <xf numFmtId="43" fontId="4" fillId="22" borderId="4" xfId="1" applyFont="1" applyFill="1" applyBorder="1" applyAlignment="1" applyProtection="1">
      <alignment horizontal="center" vertical="center"/>
    </xf>
    <xf numFmtId="43" fontId="15" fillId="22" borderId="4" xfId="1" applyFont="1" applyFill="1" applyBorder="1" applyAlignment="1" applyProtection="1">
      <alignment horizontal="center" vertical="center"/>
    </xf>
    <xf numFmtId="43" fontId="15" fillId="22" borderId="3" xfId="3" applyFont="1" applyFill="1" applyBorder="1" applyAlignment="1" applyProtection="1">
      <alignment horizontal="center" vertical="center"/>
    </xf>
    <xf numFmtId="43" fontId="15" fillId="22" borderId="0" xfId="3" applyFont="1" applyFill="1" applyBorder="1" applyAlignment="1" applyProtection="1">
      <alignment horizontal="center" vertical="center"/>
    </xf>
    <xf numFmtId="43" fontId="4" fillId="2" borderId="4" xfId="1" applyFont="1" applyFill="1" applyBorder="1" applyAlignment="1" applyProtection="1">
      <alignment horizontal="center" vertical="center"/>
    </xf>
    <xf numFmtId="43" fontId="16" fillId="2" borderId="4" xfId="1" applyFont="1" applyFill="1" applyBorder="1" applyAlignment="1" applyProtection="1">
      <alignment horizontal="center" vertical="center"/>
    </xf>
    <xf numFmtId="43" fontId="20" fillId="2" borderId="4" xfId="1" applyFont="1" applyFill="1" applyBorder="1" applyAlignment="1" applyProtection="1">
      <alignment horizontal="center" vertical="center"/>
    </xf>
    <xf numFmtId="0" fontId="5" fillId="37" borderId="9" xfId="2" applyFont="1" applyFill="1" applyBorder="1" applyAlignment="1" applyProtection="1">
      <alignment horizontal="center" vertical="center" wrapText="1"/>
    </xf>
    <xf numFmtId="49" fontId="4" fillId="37" borderId="10" xfId="2" applyNumberFormat="1" applyFont="1" applyFill="1" applyBorder="1" applyAlignment="1" applyProtection="1">
      <alignment horizontal="center" vertical="center" wrapText="1"/>
    </xf>
    <xf numFmtId="43" fontId="4" fillId="38" borderId="3" xfId="1" applyFont="1" applyFill="1" applyBorder="1" applyAlignment="1" applyProtection="1">
      <alignment horizontal="center" vertical="center" wrapText="1"/>
    </xf>
    <xf numFmtId="43" fontId="4" fillId="38" borderId="4" xfId="1" applyFont="1" applyFill="1" applyBorder="1" applyAlignment="1" applyProtection="1">
      <alignment horizontal="center" vertical="center" wrapText="1"/>
    </xf>
    <xf numFmtId="43" fontId="24" fillId="38" borderId="4" xfId="1" applyFont="1" applyFill="1" applyBorder="1" applyAlignment="1" applyProtection="1">
      <alignment horizontal="center" vertical="center" wrapText="1"/>
    </xf>
    <xf numFmtId="43" fontId="25" fillId="2" borderId="3" xfId="1" applyFont="1" applyFill="1" applyBorder="1" applyProtection="1"/>
    <xf numFmtId="43" fontId="25" fillId="2" borderId="0" xfId="1" applyFont="1" applyFill="1" applyBorder="1" applyProtection="1"/>
    <xf numFmtId="0" fontId="23" fillId="32" borderId="0" xfId="2" applyFont="1" applyFill="1" applyBorder="1" applyProtection="1"/>
    <xf numFmtId="0" fontId="23" fillId="32" borderId="0" xfId="2" applyFont="1" applyFill="1" applyProtection="1"/>
    <xf numFmtId="0" fontId="5" fillId="39" borderId="9" xfId="2" applyFont="1" applyFill="1" applyBorder="1" applyAlignment="1" applyProtection="1">
      <alignment horizontal="left" vertical="center" wrapText="1"/>
    </xf>
    <xf numFmtId="49" fontId="24" fillId="39" borderId="10" xfId="2" applyNumberFormat="1" applyFont="1" applyFill="1" applyBorder="1" applyAlignment="1" applyProtection="1">
      <alignment horizontal="center" vertical="center" wrapText="1"/>
    </xf>
    <xf numFmtId="43" fontId="24" fillId="40" borderId="3" xfId="1" applyFont="1" applyFill="1" applyBorder="1" applyAlignment="1" applyProtection="1">
      <alignment horizontal="center" vertical="center" wrapText="1"/>
    </xf>
    <xf numFmtId="43" fontId="24" fillId="40" borderId="4" xfId="1" applyFont="1" applyFill="1" applyBorder="1" applyAlignment="1" applyProtection="1">
      <alignment horizontal="center" vertical="center" wrapText="1"/>
    </xf>
    <xf numFmtId="43" fontId="24" fillId="40" borderId="3" xfId="3" applyFont="1" applyFill="1" applyBorder="1" applyAlignment="1" applyProtection="1">
      <alignment horizontal="center" vertical="center" wrapText="1"/>
    </xf>
    <xf numFmtId="43" fontId="24" fillId="40" borderId="0" xfId="3" applyFont="1" applyFill="1" applyBorder="1" applyAlignment="1" applyProtection="1">
      <alignment horizontal="center" vertical="center" wrapText="1"/>
    </xf>
    <xf numFmtId="0" fontId="5" fillId="7" borderId="9" xfId="2" applyFont="1" applyFill="1" applyBorder="1" applyAlignment="1" applyProtection="1">
      <alignment horizontal="left" wrapText="1"/>
    </xf>
    <xf numFmtId="49" fontId="4" fillId="41" borderId="10" xfId="2" applyNumberFormat="1" applyFont="1" applyFill="1" applyBorder="1" applyAlignment="1" applyProtection="1">
      <alignment horizontal="center" vertical="center" wrapText="1"/>
    </xf>
    <xf numFmtId="43" fontId="24" fillId="42" borderId="3" xfId="1" applyFont="1" applyFill="1" applyBorder="1" applyAlignment="1" applyProtection="1">
      <alignment horizontal="center" vertical="center" wrapText="1"/>
    </xf>
    <xf numFmtId="43" fontId="26" fillId="2" borderId="3" xfId="1" applyFont="1" applyFill="1" applyBorder="1" applyProtection="1"/>
    <xf numFmtId="43" fontId="18" fillId="2" borderId="3" xfId="1" applyFont="1" applyFill="1" applyBorder="1" applyProtection="1"/>
    <xf numFmtId="43" fontId="18" fillId="2" borderId="4" xfId="1" applyFont="1" applyFill="1" applyBorder="1" applyProtection="1"/>
    <xf numFmtId="0" fontId="2" fillId="26" borderId="0" xfId="2" applyFill="1" applyBorder="1" applyProtection="1"/>
    <xf numFmtId="0" fontId="2" fillId="26" borderId="0" xfId="2" applyFill="1" applyProtection="1"/>
    <xf numFmtId="0" fontId="2" fillId="26" borderId="0" xfId="2" applyFont="1" applyFill="1" applyProtection="1"/>
    <xf numFmtId="49" fontId="4" fillId="39" borderId="10" xfId="2" applyNumberFormat="1" applyFont="1" applyFill="1" applyBorder="1" applyAlignment="1" applyProtection="1">
      <alignment horizontal="center" vertical="center" wrapText="1"/>
    </xf>
    <xf numFmtId="43" fontId="25" fillId="19" borderId="3" xfId="1" applyFont="1" applyFill="1" applyBorder="1" applyProtection="1"/>
    <xf numFmtId="43" fontId="25" fillId="19" borderId="0" xfId="1" applyFont="1" applyFill="1" applyBorder="1" applyProtection="1"/>
    <xf numFmtId="0" fontId="23" fillId="26" borderId="0" xfId="2" applyFont="1" applyFill="1" applyBorder="1" applyProtection="1"/>
    <xf numFmtId="0" fontId="23" fillId="26" borderId="0" xfId="2" applyFont="1" applyFill="1" applyProtection="1"/>
    <xf numFmtId="43" fontId="4" fillId="42" borderId="11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4" xfId="2" applyNumberFormat="1" applyFont="1" applyFill="1" applyBorder="1" applyAlignment="1" applyProtection="1">
      <alignment horizontal="center" wrapText="1"/>
    </xf>
    <xf numFmtId="43" fontId="4" fillId="2" borderId="12" xfId="1" applyFont="1" applyFill="1" applyBorder="1" applyAlignment="1" applyProtection="1">
      <alignment horizontal="center" vertical="center"/>
      <protection locked="0"/>
    </xf>
    <xf numFmtId="43" fontId="16" fillId="2" borderId="3" xfId="1" applyFont="1" applyFill="1" applyBorder="1" applyAlignment="1" applyProtection="1">
      <alignment wrapText="1"/>
    </xf>
    <xf numFmtId="43" fontId="16" fillId="2" borderId="4" xfId="1" applyFont="1" applyFill="1" applyBorder="1" applyAlignment="1" applyProtection="1">
      <alignment wrapText="1"/>
    </xf>
    <xf numFmtId="0" fontId="4" fillId="2" borderId="3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3" borderId="9" xfId="2" applyFont="1" applyFill="1" applyBorder="1" applyAlignment="1" applyProtection="1">
      <alignment horizontal="left" wrapText="1"/>
    </xf>
    <xf numFmtId="1" fontId="4" fillId="19" borderId="4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19" borderId="4" xfId="1" applyFont="1" applyFill="1" applyBorder="1" applyAlignment="1" applyProtection="1">
      <alignment horizontal="center" vertical="center"/>
      <protection locked="0"/>
    </xf>
    <xf numFmtId="43" fontId="4" fillId="19" borderId="3" xfId="3" applyFont="1" applyFill="1" applyBorder="1" applyAlignment="1" applyProtection="1">
      <alignment horizontal="center" vertical="center"/>
      <protection locked="0"/>
    </xf>
    <xf numFmtId="43" fontId="4" fillId="19" borderId="0" xfId="3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6" borderId="0" xfId="2" applyFont="1" applyFill="1" applyBorder="1" applyAlignment="1">
      <alignment wrapText="1"/>
    </xf>
    <xf numFmtId="0" fontId="5" fillId="26" borderId="0" xfId="2" applyFont="1" applyFill="1" applyAlignment="1">
      <alignment wrapText="1"/>
    </xf>
    <xf numFmtId="43" fontId="4" fillId="43" borderId="3" xfId="1" applyFont="1" applyFill="1" applyBorder="1" applyAlignment="1" applyProtection="1">
      <alignment horizontal="center" vertical="center"/>
      <protection locked="0"/>
    </xf>
    <xf numFmtId="43" fontId="4" fillId="43" borderId="4" xfId="1" applyFont="1" applyFill="1" applyBorder="1" applyAlignment="1" applyProtection="1">
      <alignment horizontal="center" vertical="center"/>
      <protection locked="0"/>
    </xf>
    <xf numFmtId="43" fontId="4" fillId="43" borderId="3" xfId="3" applyFont="1" applyFill="1" applyBorder="1" applyAlignment="1" applyProtection="1">
      <alignment horizontal="center" vertical="center"/>
      <protection locked="0"/>
    </xf>
    <xf numFmtId="43" fontId="4" fillId="43" borderId="0" xfId="3" applyFont="1" applyFill="1" applyBorder="1" applyAlignment="1" applyProtection="1">
      <alignment horizontal="center" vertical="center"/>
      <protection locked="0"/>
    </xf>
    <xf numFmtId="1" fontId="4" fillId="7" borderId="4" xfId="2" applyNumberFormat="1" applyFont="1" applyFill="1" applyBorder="1" applyAlignment="1" applyProtection="1">
      <alignment horizontal="center" wrapText="1"/>
    </xf>
    <xf numFmtId="43" fontId="27" fillId="2" borderId="3" xfId="1" applyFont="1" applyFill="1" applyBorder="1" applyProtection="1"/>
    <xf numFmtId="43" fontId="28" fillId="2" borderId="3" xfId="1" applyFont="1" applyFill="1" applyBorder="1" applyProtection="1"/>
    <xf numFmtId="43" fontId="28" fillId="2" borderId="4" xfId="1" applyFont="1" applyFill="1" applyBorder="1" applyProtection="1"/>
    <xf numFmtId="0" fontId="2" fillId="26" borderId="0" xfId="2" applyFill="1" applyBorder="1"/>
    <xf numFmtId="0" fontId="2" fillId="26" borderId="0" xfId="2" applyFill="1"/>
    <xf numFmtId="0" fontId="2" fillId="26" borderId="0" xfId="2" applyFont="1" applyFill="1"/>
    <xf numFmtId="0" fontId="5" fillId="24" borderId="9" xfId="2" applyFont="1" applyFill="1" applyBorder="1" applyAlignment="1" applyProtection="1">
      <alignment horizontal="left" wrapText="1"/>
    </xf>
    <xf numFmtId="165" fontId="4" fillId="24" borderId="4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</xf>
    <xf numFmtId="43" fontId="4" fillId="24" borderId="4" xfId="1" applyFont="1" applyFill="1" applyBorder="1" applyAlignment="1" applyProtection="1">
      <alignment horizontal="center" vertical="center"/>
    </xf>
    <xf numFmtId="0" fontId="13" fillId="44" borderId="9" xfId="2" applyFont="1" applyFill="1" applyBorder="1" applyAlignment="1" applyProtection="1">
      <alignment horizontal="left" wrapText="1"/>
    </xf>
    <xf numFmtId="165" fontId="24" fillId="44" borderId="4" xfId="2" applyNumberFormat="1" applyFont="1" applyFill="1" applyBorder="1" applyAlignment="1" applyProtection="1">
      <alignment horizontal="center" wrapText="1"/>
    </xf>
    <xf numFmtId="43" fontId="24" fillId="44" borderId="3" xfId="1" applyFont="1" applyFill="1" applyBorder="1" applyAlignment="1" applyProtection="1">
      <alignment horizontal="center" vertical="center"/>
    </xf>
    <xf numFmtId="43" fontId="4" fillId="44" borderId="4" xfId="1" applyFont="1" applyFill="1" applyBorder="1" applyAlignment="1" applyProtection="1">
      <alignment horizontal="center" vertical="center" wrapText="1"/>
    </xf>
    <xf numFmtId="43" fontId="24" fillId="44" borderId="4" xfId="1" applyFont="1" applyFill="1" applyBorder="1" applyAlignment="1" applyProtection="1">
      <alignment horizontal="center" vertical="center"/>
    </xf>
    <xf numFmtId="43" fontId="24" fillId="44" borderId="3" xfId="3" applyFont="1" applyFill="1" applyBorder="1" applyAlignment="1" applyProtection="1">
      <alignment horizontal="center" vertical="center"/>
    </xf>
    <xf numFmtId="43" fontId="24" fillId="44" borderId="0" xfId="3" applyFont="1" applyFill="1" applyBorder="1" applyAlignment="1" applyProtection="1">
      <alignment horizontal="center" vertical="center"/>
    </xf>
    <xf numFmtId="0" fontId="29" fillId="4" borderId="0" xfId="2" applyFont="1" applyFill="1" applyBorder="1" applyProtection="1"/>
    <xf numFmtId="0" fontId="29" fillId="4" borderId="0" xfId="2" applyFont="1" applyFill="1" applyProtection="1"/>
    <xf numFmtId="0" fontId="8" fillId="7" borderId="9" xfId="2" applyFont="1" applyFill="1" applyBorder="1" applyAlignment="1" applyProtection="1">
      <alignment horizontal="left" vertical="top" wrapText="1"/>
    </xf>
    <xf numFmtId="1" fontId="4" fillId="0" borderId="4" xfId="2" applyNumberFormat="1" applyFont="1" applyBorder="1" applyAlignment="1" applyProtection="1">
      <alignment horizontal="center" vertical="center"/>
    </xf>
    <xf numFmtId="43" fontId="16" fillId="0" borderId="12" xfId="1" applyFont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 applyProtection="1">
      <alignment wrapText="1"/>
    </xf>
    <xf numFmtId="0" fontId="16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4" borderId="9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6" borderId="0" xfId="2" applyFont="1" applyFill="1" applyBorder="1" applyAlignment="1" applyProtection="1">
      <alignment vertical="center" wrapText="1"/>
    </xf>
    <xf numFmtId="0" fontId="5" fillId="26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5" borderId="5" xfId="2" applyFont="1" applyFill="1" applyBorder="1" applyAlignment="1" applyProtection="1">
      <alignment vertical="center" wrapText="1"/>
    </xf>
    <xf numFmtId="0" fontId="8" fillId="2" borderId="5" xfId="2" applyFont="1" applyFill="1" applyBorder="1" applyAlignment="1" applyProtection="1">
      <alignment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vertical="top" wrapText="1"/>
    </xf>
    <xf numFmtId="0" fontId="8" fillId="2" borderId="5" xfId="2" applyFont="1" applyFill="1" applyBorder="1" applyAlignment="1" applyProtection="1">
      <alignment horizontal="left" vertical="top" wrapText="1"/>
    </xf>
    <xf numFmtId="43" fontId="16" fillId="6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wrapText="1"/>
    </xf>
    <xf numFmtId="43" fontId="16" fillId="7" borderId="4" xfId="1" applyFont="1" applyFill="1" applyBorder="1" applyAlignment="1" applyProtection="1">
      <alignment wrapText="1"/>
    </xf>
    <xf numFmtId="0" fontId="16" fillId="7" borderId="3" xfId="2" applyFont="1" applyFill="1" applyBorder="1" applyAlignment="1" applyProtection="1">
      <alignment wrapText="1"/>
    </xf>
    <xf numFmtId="0" fontId="16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6" borderId="5" xfId="2" applyFont="1" applyFill="1" applyBorder="1" applyAlignment="1" applyProtection="1">
      <alignment horizontal="left" vertical="center" wrapText="1"/>
    </xf>
    <xf numFmtId="0" fontId="4" fillId="46" borderId="4" xfId="2" applyFont="1" applyFill="1" applyBorder="1" applyAlignment="1" applyProtection="1">
      <alignment horizontal="center" vertical="center" wrapText="1"/>
    </xf>
    <xf numFmtId="1" fontId="4" fillId="46" borderId="4" xfId="2" applyNumberFormat="1" applyFont="1" applyFill="1" applyBorder="1" applyAlignment="1" applyProtection="1">
      <alignment horizontal="center" vertical="center"/>
    </xf>
    <xf numFmtId="0" fontId="4" fillId="19" borderId="3" xfId="2" applyFont="1" applyFill="1" applyBorder="1" applyAlignment="1" applyProtection="1">
      <alignment wrapText="1"/>
    </xf>
    <xf numFmtId="0" fontId="4" fillId="19" borderId="0" xfId="2" applyFont="1" applyFill="1" applyBorder="1" applyAlignment="1" applyProtection="1">
      <alignment wrapText="1"/>
    </xf>
    <xf numFmtId="0" fontId="5" fillId="26" borderId="0" xfId="2" applyFont="1" applyFill="1" applyBorder="1" applyAlignment="1" applyProtection="1">
      <alignment wrapText="1"/>
    </xf>
    <xf numFmtId="0" fontId="5" fillId="26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4" xfId="2" applyNumberFormat="1" applyFont="1" applyBorder="1" applyAlignment="1" applyProtection="1">
      <alignment horizontal="center"/>
    </xf>
    <xf numFmtId="0" fontId="8" fillId="7" borderId="9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9" xfId="2" applyFont="1" applyFill="1" applyBorder="1" applyAlignment="1" applyProtection="1">
      <alignment vertical="center" wrapText="1"/>
    </xf>
    <xf numFmtId="1" fontId="4" fillId="6" borderId="4" xfId="2" applyNumberFormat="1" applyFont="1" applyFill="1" applyBorder="1" applyAlignment="1" applyProtection="1">
      <alignment horizontal="center" vertical="center"/>
    </xf>
    <xf numFmtId="43" fontId="16" fillId="7" borderId="3" xfId="1" applyFont="1" applyFill="1" applyBorder="1" applyAlignment="1" applyProtection="1">
      <alignment vertical="center" wrapText="1"/>
    </xf>
    <xf numFmtId="43" fontId="16" fillId="7" borderId="4" xfId="1" applyFont="1" applyFill="1" applyBorder="1" applyAlignment="1" applyProtection="1">
      <alignment vertical="center" wrapText="1"/>
    </xf>
    <xf numFmtId="0" fontId="4" fillId="7" borderId="3" xfId="2" applyFont="1" applyFill="1" applyBorder="1" applyAlignment="1" applyProtection="1">
      <alignment vertical="center" wrapText="1"/>
    </xf>
    <xf numFmtId="0" fontId="4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49" fontId="8" fillId="2" borderId="5" xfId="4" applyNumberFormat="1" applyFont="1" applyFill="1" applyBorder="1" applyAlignment="1" applyProtection="1">
      <alignment wrapText="1"/>
    </xf>
    <xf numFmtId="43" fontId="16" fillId="2" borderId="12" xfId="1" applyFont="1" applyFill="1" applyBorder="1" applyAlignment="1" applyProtection="1">
      <alignment horizontal="center" vertical="center"/>
      <protection locked="0"/>
    </xf>
    <xf numFmtId="0" fontId="5" fillId="47" borderId="5" xfId="2" applyFont="1" applyFill="1" applyBorder="1" applyAlignment="1" applyProtection="1">
      <alignment horizontal="left" vertical="center" wrapText="1"/>
    </xf>
    <xf numFmtId="1" fontId="4" fillId="47" borderId="4" xfId="2" applyNumberFormat="1" applyFont="1" applyFill="1" applyBorder="1" applyAlignment="1" applyProtection="1">
      <alignment horizontal="center" vertical="center"/>
    </xf>
    <xf numFmtId="43" fontId="30" fillId="47" borderId="12" xfId="1" applyFont="1" applyFill="1" applyBorder="1" applyAlignment="1" applyProtection="1">
      <alignment horizontal="center" vertical="center"/>
      <protection locked="0"/>
    </xf>
    <xf numFmtId="43" fontId="26" fillId="2" borderId="4" xfId="1" applyFont="1" applyFill="1" applyBorder="1" applyProtection="1"/>
    <xf numFmtId="0" fontId="31" fillId="2" borderId="3" xfId="2" applyFont="1" applyFill="1" applyBorder="1" applyProtection="1"/>
    <xf numFmtId="0" fontId="31" fillId="2" borderId="0" xfId="2" applyFont="1" applyFill="1" applyBorder="1" applyProtection="1"/>
    <xf numFmtId="0" fontId="32" fillId="2" borderId="0" xfId="2" applyFont="1" applyFill="1" applyBorder="1" applyProtection="1"/>
    <xf numFmtId="0" fontId="32" fillId="2" borderId="0" xfId="2" applyFont="1" applyFill="1" applyBorder="1"/>
    <xf numFmtId="0" fontId="32" fillId="2" borderId="0" xfId="2" applyFont="1" applyFill="1"/>
    <xf numFmtId="1" fontId="4" fillId="7" borderId="4" xfId="2" applyNumberFormat="1" applyFont="1" applyFill="1" applyBorder="1" applyAlignment="1" applyProtection="1">
      <alignment horizontal="center"/>
    </xf>
    <xf numFmtId="0" fontId="32" fillId="0" borderId="0" xfId="2" applyFont="1" applyBorder="1"/>
    <xf numFmtId="0" fontId="32" fillId="0" borderId="0" xfId="2" applyFont="1"/>
    <xf numFmtId="1" fontId="4" fillId="6" borderId="4" xfId="2" applyNumberFormat="1" applyFont="1" applyFill="1" applyBorder="1" applyAlignment="1" applyProtection="1">
      <alignment horizontal="center"/>
    </xf>
    <xf numFmtId="0" fontId="30" fillId="7" borderId="3" xfId="2" applyFont="1" applyFill="1" applyBorder="1" applyAlignment="1" applyProtection="1">
      <alignment wrapText="1"/>
    </xf>
    <xf numFmtId="0" fontId="30" fillId="7" borderId="0" xfId="2" applyFont="1" applyFill="1" applyBorder="1" applyAlignment="1" applyProtection="1">
      <alignment wrapText="1"/>
    </xf>
    <xf numFmtId="0" fontId="33" fillId="7" borderId="0" xfId="2" applyFont="1" applyFill="1" applyBorder="1" applyAlignment="1" applyProtection="1">
      <alignment wrapText="1"/>
    </xf>
    <xf numFmtId="0" fontId="33" fillId="7" borderId="0" xfId="2" applyFont="1" applyFill="1" applyBorder="1" applyAlignment="1">
      <alignment wrapText="1"/>
    </xf>
    <xf numFmtId="0" fontId="33" fillId="6" borderId="0" xfId="2" applyFont="1" applyFill="1" applyBorder="1" applyAlignment="1">
      <alignment wrapText="1"/>
    </xf>
    <xf numFmtId="0" fontId="33" fillId="6" borderId="0" xfId="2" applyFont="1" applyFill="1" applyAlignment="1">
      <alignment wrapText="1"/>
    </xf>
    <xf numFmtId="0" fontId="8" fillId="46" borderId="9" xfId="2" applyFont="1" applyFill="1" applyBorder="1" applyAlignment="1" applyProtection="1">
      <alignment vertical="top" wrapText="1"/>
    </xf>
    <xf numFmtId="1" fontId="4" fillId="46" borderId="4" xfId="2" applyNumberFormat="1" applyFont="1" applyFill="1" applyBorder="1" applyAlignment="1" applyProtection="1">
      <alignment horizontal="center"/>
    </xf>
    <xf numFmtId="0" fontId="34" fillId="46" borderId="9" xfId="2" applyFont="1" applyFill="1" applyBorder="1" applyAlignment="1" applyProtection="1">
      <alignment vertical="center" wrapText="1"/>
    </xf>
    <xf numFmtId="43" fontId="16" fillId="2" borderId="3" xfId="1" applyFont="1" applyFill="1" applyBorder="1" applyAlignment="1" applyProtection="1">
      <alignment vertical="center" wrapText="1"/>
    </xf>
    <xf numFmtId="43" fontId="16" fillId="2" borderId="4" xfId="1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4" borderId="4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  <protection locked="0"/>
    </xf>
    <xf numFmtId="43" fontId="4" fillId="19" borderId="3" xfId="1" applyFont="1" applyFill="1" applyBorder="1" applyAlignment="1" applyProtection="1">
      <alignment wrapText="1"/>
    </xf>
    <xf numFmtId="43" fontId="4" fillId="19" borderId="4" xfId="1" applyFont="1" applyFill="1" applyBorder="1" applyAlignment="1" applyProtection="1">
      <alignment wrapText="1"/>
    </xf>
    <xf numFmtId="0" fontId="13" fillId="27" borderId="9" xfId="2" applyFont="1" applyFill="1" applyBorder="1" applyAlignment="1" applyProtection="1">
      <alignment horizontal="left" vertical="center" wrapText="1"/>
    </xf>
    <xf numFmtId="165" fontId="24" fillId="27" borderId="4" xfId="2" applyNumberFormat="1" applyFont="1" applyFill="1" applyBorder="1" applyAlignment="1" applyProtection="1">
      <alignment horizontal="center" wrapText="1"/>
    </xf>
    <xf numFmtId="43" fontId="24" fillId="27" borderId="3" xfId="1" applyFont="1" applyFill="1" applyBorder="1" applyAlignment="1" applyProtection="1">
      <alignment horizontal="center" vertical="center"/>
    </xf>
    <xf numFmtId="43" fontId="24" fillId="27" borderId="4" xfId="1" applyFont="1" applyFill="1" applyBorder="1" applyAlignment="1" applyProtection="1">
      <alignment horizontal="center" vertical="center"/>
    </xf>
    <xf numFmtId="0" fontId="24" fillId="2" borderId="3" xfId="2" applyFont="1" applyFill="1" applyBorder="1" applyAlignment="1" applyProtection="1">
      <alignment vertical="center" wrapText="1"/>
    </xf>
    <xf numFmtId="0" fontId="24" fillId="2" borderId="0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vertical="center" wrapText="1"/>
    </xf>
    <xf numFmtId="0" fontId="13" fillId="26" borderId="0" xfId="2" applyFont="1" applyFill="1" applyBorder="1" applyAlignment="1" applyProtection="1">
      <alignment vertical="center" wrapText="1"/>
    </xf>
    <xf numFmtId="0" fontId="13" fillId="26" borderId="0" xfId="2" applyFont="1" applyFill="1" applyAlignment="1" applyProtection="1">
      <alignment vertical="center" wrapText="1"/>
    </xf>
    <xf numFmtId="0" fontId="4" fillId="19" borderId="3" xfId="2" applyFont="1" applyFill="1" applyBorder="1" applyAlignment="1" applyProtection="1">
      <alignment vertical="center" wrapText="1"/>
    </xf>
    <xf numFmtId="0" fontId="4" fillId="19" borderId="0" xfId="2" applyFont="1" applyFill="1" applyBorder="1" applyAlignment="1" applyProtection="1">
      <alignment vertical="center" wrapText="1"/>
    </xf>
    <xf numFmtId="0" fontId="5" fillId="48" borderId="0" xfId="2" applyFont="1" applyFill="1" applyBorder="1" applyAlignment="1" applyProtection="1">
      <alignment vertical="center" wrapText="1"/>
    </xf>
    <xf numFmtId="0" fontId="5" fillId="48" borderId="0" xfId="2" applyFont="1" applyFill="1" applyAlignment="1" applyProtection="1">
      <alignment vertical="center" wrapText="1"/>
    </xf>
    <xf numFmtId="1" fontId="4" fillId="7" borderId="4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top" wrapText="1"/>
    </xf>
    <xf numFmtId="1" fontId="4" fillId="19" borderId="4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48" borderId="0" xfId="2" applyFont="1" applyFill="1" applyBorder="1" applyAlignment="1" applyProtection="1">
      <alignment wrapText="1"/>
    </xf>
    <xf numFmtId="0" fontId="5" fillId="48" borderId="0" xfId="2" applyFont="1" applyFill="1" applyAlignment="1" applyProtection="1">
      <alignment wrapText="1"/>
    </xf>
    <xf numFmtId="0" fontId="5" fillId="49" borderId="9" xfId="2" applyFont="1" applyFill="1" applyBorder="1" applyAlignment="1" applyProtection="1">
      <alignment horizontal="left" vertical="center" wrapText="1"/>
    </xf>
    <xf numFmtId="1" fontId="4" fillId="49" borderId="4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  <protection locked="0"/>
    </xf>
    <xf numFmtId="0" fontId="4" fillId="7" borderId="3" xfId="2" applyFont="1" applyFill="1" applyBorder="1" applyAlignment="1" applyProtection="1">
      <alignment wrapText="1"/>
    </xf>
    <xf numFmtId="0" fontId="4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50" borderId="9" xfId="2" applyFont="1" applyFill="1" applyBorder="1" applyAlignment="1" applyProtection="1">
      <alignment horizontal="left" vertical="center" wrapText="1"/>
    </xf>
    <xf numFmtId="1" fontId="4" fillId="50" borderId="4" xfId="2" applyNumberFormat="1" applyFont="1" applyFill="1" applyBorder="1" applyAlignment="1" applyProtection="1">
      <alignment horizontal="center" vertical="center"/>
    </xf>
    <xf numFmtId="43" fontId="4" fillId="50" borderId="3" xfId="1" applyFont="1" applyFill="1" applyBorder="1" applyAlignment="1" applyProtection="1">
      <alignment horizontal="center" vertical="center"/>
    </xf>
    <xf numFmtId="43" fontId="4" fillId="50" borderId="4" xfId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wrapText="1"/>
    </xf>
    <xf numFmtId="0" fontId="4" fillId="43" borderId="0" xfId="2" applyFont="1" applyFill="1" applyBorder="1" applyAlignment="1" applyProtection="1">
      <alignment wrapText="1"/>
    </xf>
    <xf numFmtId="0" fontId="5" fillId="51" borderId="0" xfId="2" applyFont="1" applyFill="1" applyBorder="1" applyAlignment="1" applyProtection="1">
      <alignment wrapText="1"/>
    </xf>
    <xf numFmtId="0" fontId="5" fillId="51" borderId="0" xfId="2" applyFont="1" applyFill="1" applyAlignment="1" applyProtection="1">
      <alignment wrapText="1"/>
    </xf>
    <xf numFmtId="1" fontId="4" fillId="43" borderId="4" xfId="2" applyNumberFormat="1" applyFont="1" applyFill="1" applyBorder="1" applyAlignment="1" applyProtection="1">
      <alignment horizontal="center"/>
    </xf>
    <xf numFmtId="0" fontId="8" fillId="7" borderId="5" xfId="2" applyFont="1" applyFill="1" applyBorder="1" applyAlignment="1" applyProtection="1">
      <alignment wrapText="1"/>
    </xf>
    <xf numFmtId="0" fontId="5" fillId="43" borderId="9" xfId="2" applyFont="1" applyFill="1" applyBorder="1" applyAlignment="1" applyProtection="1">
      <alignment wrapText="1"/>
    </xf>
    <xf numFmtId="0" fontId="8" fillId="7" borderId="9" xfId="2" applyFont="1" applyFill="1" applyBorder="1" applyAlignment="1" applyProtection="1">
      <alignment horizontal="left" vertical="center" wrapText="1"/>
    </xf>
    <xf numFmtId="0" fontId="26" fillId="2" borderId="3" xfId="2" applyFont="1" applyFill="1" applyBorder="1" applyProtection="1"/>
    <xf numFmtId="0" fontId="26" fillId="2" borderId="0" xfId="2" applyFont="1" applyFill="1" applyBorder="1" applyProtection="1"/>
    <xf numFmtId="0" fontId="35" fillId="2" borderId="0" xfId="2" applyFont="1" applyFill="1" applyBorder="1" applyProtection="1"/>
    <xf numFmtId="0" fontId="35" fillId="2" borderId="0" xfId="2" applyFont="1" applyFill="1" applyBorder="1"/>
    <xf numFmtId="0" fontId="35" fillId="0" borderId="0" xfId="2" applyFont="1" applyBorder="1"/>
    <xf numFmtId="0" fontId="35" fillId="0" borderId="0" xfId="2" applyFont="1"/>
    <xf numFmtId="0" fontId="8" fillId="2" borderId="4" xfId="0" applyFont="1" applyFill="1" applyBorder="1" applyAlignment="1" applyProtection="1">
      <alignment horizontal="left" vertical="top" wrapText="1"/>
    </xf>
    <xf numFmtId="1" fontId="4" fillId="2" borderId="4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43" fontId="16" fillId="0" borderId="3" xfId="1" applyFont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center" wrapText="1"/>
    </xf>
    <xf numFmtId="1" fontId="4" fillId="43" borderId="4" xfId="2" applyNumberFormat="1" applyFont="1" applyFill="1" applyBorder="1" applyAlignment="1" applyProtection="1">
      <alignment horizontal="center" vertical="center"/>
    </xf>
    <xf numFmtId="43" fontId="4" fillId="43" borderId="3" xfId="1" applyFont="1" applyFill="1" applyBorder="1" applyAlignment="1" applyProtection="1">
      <alignment horizontal="center" vertical="center"/>
    </xf>
    <xf numFmtId="43" fontId="4" fillId="43" borderId="4" xfId="1" applyFont="1" applyFill="1" applyBorder="1" applyAlignment="1" applyProtection="1">
      <alignment horizontal="center" vertical="center"/>
    </xf>
    <xf numFmtId="0" fontId="36" fillId="19" borderId="3" xfId="2" applyFont="1" applyFill="1" applyBorder="1" applyProtection="1"/>
    <xf numFmtId="0" fontId="36" fillId="19" borderId="0" xfId="2" applyFont="1" applyFill="1" applyBorder="1" applyProtection="1"/>
    <xf numFmtId="0" fontId="37" fillId="2" borderId="0" xfId="2" applyFont="1" applyFill="1" applyBorder="1" applyProtection="1"/>
    <xf numFmtId="0" fontId="37" fillId="48" borderId="0" xfId="2" applyFont="1" applyFill="1" applyBorder="1" applyProtection="1"/>
    <xf numFmtId="0" fontId="37" fillId="48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31" borderId="4" xfId="2" applyNumberFormat="1" applyFont="1" applyFill="1" applyBorder="1" applyAlignment="1" applyProtection="1">
      <alignment horizontal="center" vertical="center"/>
    </xf>
    <xf numFmtId="43" fontId="4" fillId="52" borderId="3" xfId="1" applyFont="1" applyFill="1" applyBorder="1" applyAlignment="1" applyProtection="1">
      <alignment horizontal="center" vertical="center"/>
    </xf>
    <xf numFmtId="43" fontId="4" fillId="52" borderId="4" xfId="1" applyFont="1" applyFill="1" applyBorder="1" applyAlignment="1" applyProtection="1">
      <alignment horizontal="center" vertical="center"/>
    </xf>
    <xf numFmtId="43" fontId="4" fillId="52" borderId="3" xfId="3" applyFont="1" applyFill="1" applyBorder="1" applyAlignment="1" applyProtection="1">
      <alignment horizontal="center" vertical="center"/>
    </xf>
    <xf numFmtId="43" fontId="4" fillId="52" borderId="0" xfId="3" applyFont="1" applyFill="1" applyBorder="1" applyAlignment="1" applyProtection="1">
      <alignment horizontal="center" vertical="center"/>
    </xf>
    <xf numFmtId="0" fontId="5" fillId="32" borderId="0" xfId="2" applyFont="1" applyFill="1" applyBorder="1" applyAlignment="1" applyProtection="1">
      <alignment wrapText="1"/>
    </xf>
    <xf numFmtId="0" fontId="5" fillId="32" borderId="0" xfId="2" applyFont="1" applyFill="1" applyAlignment="1" applyProtection="1">
      <alignment wrapText="1"/>
    </xf>
    <xf numFmtId="0" fontId="8" fillId="6" borderId="9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5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center" wrapText="1"/>
    </xf>
    <xf numFmtId="43" fontId="4" fillId="43" borderId="3" xfId="3" applyFont="1" applyFill="1" applyBorder="1" applyAlignment="1" applyProtection="1">
      <alignment horizontal="center" vertical="center"/>
    </xf>
    <xf numFmtId="43" fontId="4" fillId="43" borderId="0" xfId="3" applyFont="1" applyFill="1" applyBorder="1" applyAlignment="1" applyProtection="1">
      <alignment horizontal="center" vertical="center"/>
    </xf>
    <xf numFmtId="0" fontId="37" fillId="2" borderId="0" xfId="2" applyFont="1" applyFill="1" applyBorder="1"/>
    <xf numFmtId="0" fontId="37" fillId="0" borderId="0" xfId="2" applyFont="1" applyBorder="1"/>
    <xf numFmtId="0" fontId="37" fillId="0" borderId="0" xfId="2" applyFont="1"/>
    <xf numFmtId="167" fontId="4" fillId="31" borderId="4" xfId="2" applyNumberFormat="1" applyFont="1" applyFill="1" applyBorder="1" applyAlignment="1" applyProtection="1">
      <alignment horizontal="center" vertical="center"/>
    </xf>
    <xf numFmtId="43" fontId="4" fillId="31" borderId="3" xfId="1" applyFont="1" applyFill="1" applyBorder="1" applyAlignment="1" applyProtection="1">
      <alignment horizontal="center" vertical="center"/>
    </xf>
    <xf numFmtId="43" fontId="4" fillId="31" borderId="4" xfId="1" applyFont="1" applyFill="1" applyBorder="1" applyAlignment="1" applyProtection="1">
      <alignment horizontal="center" vertical="center"/>
    </xf>
    <xf numFmtId="43" fontId="4" fillId="31" borderId="3" xfId="3" applyFont="1" applyFill="1" applyBorder="1" applyAlignment="1" applyProtection="1">
      <alignment horizontal="center" vertical="center"/>
    </xf>
    <xf numFmtId="43" fontId="4" fillId="31" borderId="0" xfId="3" applyFont="1" applyFill="1" applyBorder="1" applyAlignment="1" applyProtection="1">
      <alignment horizontal="center" vertical="center"/>
    </xf>
    <xf numFmtId="165" fontId="4" fillId="24" borderId="4" xfId="2" applyNumberFormat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horizontal="center" vertical="center" wrapText="1"/>
    </xf>
    <xf numFmtId="0" fontId="4" fillId="43" borderId="0" xfId="2" applyFont="1" applyFill="1" applyBorder="1" applyAlignment="1" applyProtection="1">
      <alignment horizontal="center" vertical="center" wrapText="1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165" fontId="4" fillId="24" borderId="4" xfId="2" applyNumberFormat="1" applyFont="1" applyFill="1" applyBorder="1" applyAlignment="1" applyProtection="1">
      <alignment horizontal="center"/>
    </xf>
    <xf numFmtId="43" fontId="4" fillId="24" borderId="3" xfId="3" applyFont="1" applyFill="1" applyBorder="1" applyAlignment="1" applyProtection="1">
      <alignment horizontal="center" vertical="center"/>
    </xf>
    <xf numFmtId="43" fontId="4" fillId="24" borderId="0" xfId="3" applyFont="1" applyFill="1" applyBorder="1" applyAlignment="1" applyProtection="1">
      <alignment horizontal="center" vertical="center"/>
    </xf>
    <xf numFmtId="0" fontId="5" fillId="53" borderId="0" xfId="2" applyFont="1" applyFill="1" applyBorder="1" applyAlignment="1" applyProtection="1">
      <alignment wrapText="1"/>
    </xf>
    <xf numFmtId="0" fontId="5" fillId="53" borderId="0" xfId="2" applyFont="1" applyFill="1" applyAlignment="1" applyProtection="1">
      <alignment wrapText="1"/>
    </xf>
    <xf numFmtId="2" fontId="8" fillId="0" borderId="5" xfId="2" applyNumberFormat="1" applyFont="1" applyBorder="1" applyAlignment="1" applyProtection="1">
      <alignment wrapText="1"/>
    </xf>
    <xf numFmtId="0" fontId="8" fillId="6" borderId="5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4" fillId="27" borderId="4" xfId="2" applyNumberFormat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top" wrapText="1"/>
    </xf>
    <xf numFmtId="0" fontId="36" fillId="2" borderId="3" xfId="2" applyFont="1" applyFill="1" applyBorder="1" applyProtection="1"/>
    <xf numFmtId="0" fontId="36" fillId="2" borderId="0" xfId="2" applyFont="1" applyFill="1" applyBorder="1" applyProtection="1"/>
    <xf numFmtId="0" fontId="37" fillId="32" borderId="0" xfId="2" applyFont="1" applyFill="1" applyBorder="1" applyProtection="1"/>
    <xf numFmtId="0" fontId="37" fillId="32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4" xfId="2" applyNumberFormat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43" fontId="4" fillId="20" borderId="4" xfId="1" applyFont="1" applyFill="1" applyBorder="1" applyAlignment="1" applyProtection="1">
      <alignment horizontal="center" vertical="center"/>
    </xf>
    <xf numFmtId="43" fontId="12" fillId="20" borderId="3" xfId="3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wrapText="1"/>
    </xf>
    <xf numFmtId="0" fontId="37" fillId="26" borderId="0" xfId="2" applyFont="1" applyFill="1" applyBorder="1" applyProtection="1"/>
    <xf numFmtId="0" fontId="37" fillId="26" borderId="0" xfId="2" applyFont="1" applyFill="1" applyProtection="1"/>
    <xf numFmtId="0" fontId="8" fillId="6" borderId="5" xfId="2" applyFont="1" applyFill="1" applyBorder="1" applyAlignment="1" applyProtection="1">
      <alignment horizontal="left" wrapText="1"/>
    </xf>
    <xf numFmtId="0" fontId="5" fillId="27" borderId="9" xfId="2" applyFont="1" applyFill="1" applyBorder="1" applyAlignment="1" applyProtection="1">
      <alignment horizontal="left" vertical="center" wrapText="1"/>
    </xf>
    <xf numFmtId="165" fontId="4" fillId="27" borderId="4" xfId="2" applyNumberFormat="1" applyFont="1" applyFill="1" applyBorder="1" applyAlignment="1" applyProtection="1">
      <alignment horizontal="center" vertical="center"/>
    </xf>
    <xf numFmtId="43" fontId="4" fillId="27" borderId="3" xfId="1" applyFont="1" applyFill="1" applyBorder="1" applyAlignment="1" applyProtection="1">
      <alignment horizontal="center" vertical="center"/>
    </xf>
    <xf numFmtId="43" fontId="4" fillId="27" borderId="4" xfId="1" applyFont="1" applyFill="1" applyBorder="1" applyAlignment="1" applyProtection="1">
      <alignment horizontal="center" vertical="center"/>
    </xf>
    <xf numFmtId="0" fontId="5" fillId="54" borderId="7" xfId="2" applyFont="1" applyFill="1" applyBorder="1" applyAlignment="1" applyProtection="1">
      <alignment vertical="center" wrapText="1"/>
    </xf>
    <xf numFmtId="49" fontId="4" fillId="54" borderId="4" xfId="2" applyNumberFormat="1" applyFont="1" applyFill="1" applyBorder="1" applyAlignment="1" applyProtection="1">
      <alignment horizontal="center" vertical="center" wrapText="1"/>
    </xf>
    <xf numFmtId="43" fontId="4" fillId="55" borderId="3" xfId="1" applyFont="1" applyFill="1" applyBorder="1" applyAlignment="1" applyProtection="1">
      <alignment horizontal="center" vertical="center" wrapText="1"/>
    </xf>
    <xf numFmtId="43" fontId="4" fillId="55" borderId="4" xfId="1" applyFont="1" applyFill="1" applyBorder="1" applyAlignment="1" applyProtection="1">
      <alignment horizontal="center" vertical="center" wrapText="1"/>
    </xf>
    <xf numFmtId="43" fontId="4" fillId="55" borderId="3" xfId="3" applyFont="1" applyFill="1" applyBorder="1" applyAlignment="1" applyProtection="1">
      <alignment horizontal="center" vertical="center" wrapText="1"/>
    </xf>
    <xf numFmtId="43" fontId="4" fillId="55" borderId="0" xfId="3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6" borderId="7" xfId="2" applyFont="1" applyFill="1" applyBorder="1" applyAlignment="1" applyProtection="1">
      <alignment vertical="center" wrapText="1"/>
    </xf>
    <xf numFmtId="49" fontId="4" fillId="56" borderId="4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/>
    </xf>
    <xf numFmtId="43" fontId="4" fillId="56" borderId="4" xfId="1" applyFont="1" applyFill="1" applyBorder="1" applyAlignment="1" applyProtection="1">
      <alignment horizontal="center" vertical="center"/>
    </xf>
    <xf numFmtId="0" fontId="36" fillId="22" borderId="3" xfId="2" applyFont="1" applyFill="1" applyBorder="1" applyProtection="1"/>
    <xf numFmtId="0" fontId="36" fillId="22" borderId="0" xfId="2" applyFont="1" applyFill="1" applyBorder="1" applyProtection="1"/>
    <xf numFmtId="0" fontId="37" fillId="29" borderId="0" xfId="2" applyFont="1" applyFill="1" applyBorder="1" applyProtection="1"/>
    <xf numFmtId="0" fontId="37" fillId="29" borderId="0" xfId="2" applyFont="1" applyFill="1" applyProtection="1"/>
    <xf numFmtId="49" fontId="4" fillId="34" borderId="4" xfId="2" applyNumberFormat="1" applyFont="1" applyFill="1" applyBorder="1" applyAlignment="1" applyProtection="1">
      <alignment horizontal="center" vertical="center" wrapText="1"/>
    </xf>
    <xf numFmtId="43" fontId="4" fillId="34" borderId="3" xfId="1" applyFont="1" applyFill="1" applyBorder="1" applyAlignment="1" applyProtection="1">
      <alignment horizontal="center" vertical="center"/>
    </xf>
    <xf numFmtId="43" fontId="4" fillId="34" borderId="4" xfId="1" applyFont="1" applyFill="1" applyBorder="1" applyAlignment="1" applyProtection="1">
      <alignment horizontal="center" vertical="center"/>
    </xf>
    <xf numFmtId="49" fontId="4" fillId="43" borderId="4" xfId="2" applyNumberFormat="1" applyFont="1" applyFill="1" applyBorder="1" applyAlignment="1" applyProtection="1">
      <alignment horizontal="center" vertical="center" wrapText="1"/>
    </xf>
    <xf numFmtId="0" fontId="8" fillId="6" borderId="5" xfId="2" applyFont="1" applyFill="1" applyBorder="1" applyAlignment="1" applyProtection="1">
      <alignment horizontal="left" vertical="top" wrapText="1"/>
    </xf>
    <xf numFmtId="0" fontId="8" fillId="0" borderId="5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9" borderId="4" xfId="2" applyNumberFormat="1" applyFont="1" applyFill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6" fillId="19" borderId="3" xfId="1" applyFont="1" applyFill="1" applyBorder="1" applyAlignment="1" applyProtection="1">
      <alignment wrapText="1"/>
    </xf>
    <xf numFmtId="0" fontId="5" fillId="20" borderId="9" xfId="2" applyFont="1" applyFill="1" applyBorder="1" applyAlignment="1" applyProtection="1">
      <alignment horizontal="left" vertical="center" wrapText="1"/>
    </xf>
    <xf numFmtId="49" fontId="4" fillId="57" borderId="4" xfId="2" applyNumberFormat="1" applyFont="1" applyFill="1" applyBorder="1" applyAlignment="1" applyProtection="1">
      <alignment horizontal="center" vertical="center" wrapText="1"/>
    </xf>
    <xf numFmtId="43" fontId="4" fillId="57" borderId="3" xfId="1" applyFont="1" applyFill="1" applyBorder="1" applyAlignment="1" applyProtection="1">
      <alignment horizontal="center" vertical="center"/>
    </xf>
    <xf numFmtId="43" fontId="4" fillId="57" borderId="4" xfId="1" applyFont="1" applyFill="1" applyBorder="1" applyAlignment="1" applyProtection="1">
      <alignment horizontal="center" vertical="center"/>
    </xf>
    <xf numFmtId="43" fontId="38" fillId="2" borderId="3" xfId="1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left" wrapText="1"/>
    </xf>
    <xf numFmtId="43" fontId="38" fillId="7" borderId="3" xfId="1" applyFont="1" applyFill="1" applyBorder="1" applyAlignment="1" applyProtection="1">
      <alignment horizontal="center" vertical="center" wrapText="1"/>
      <protection locked="0"/>
    </xf>
    <xf numFmtId="43" fontId="38" fillId="2" borderId="3" xfId="1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vertical="center" wrapText="1"/>
    </xf>
    <xf numFmtId="0" fontId="16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23" borderId="4" xfId="2" applyNumberFormat="1" applyFont="1" applyFill="1" applyBorder="1" applyAlignment="1" applyProtection="1">
      <alignment horizontal="center" vertical="center" wrapText="1"/>
    </xf>
    <xf numFmtId="43" fontId="4" fillId="23" borderId="3" xfId="1" applyFont="1" applyFill="1" applyBorder="1" applyAlignment="1" applyProtection="1">
      <alignment horizontal="center" vertical="center"/>
    </xf>
    <xf numFmtId="43" fontId="4" fillId="23" borderId="4" xfId="1" applyFont="1" applyFill="1" applyBorder="1" applyAlignment="1" applyProtection="1">
      <alignment horizontal="center" vertical="center"/>
    </xf>
    <xf numFmtId="0" fontId="4" fillId="22" borderId="3" xfId="2" applyFont="1" applyFill="1" applyBorder="1" applyAlignment="1" applyProtection="1">
      <alignment wrapText="1"/>
    </xf>
    <xf numFmtId="0" fontId="4" fillId="22" borderId="0" xfId="2" applyFont="1" applyFill="1" applyBorder="1" applyAlignment="1" applyProtection="1">
      <alignment wrapText="1"/>
    </xf>
    <xf numFmtId="0" fontId="5" fillId="29" borderId="0" xfId="2" applyFont="1" applyFill="1" applyBorder="1" applyAlignment="1" applyProtection="1">
      <alignment wrapText="1"/>
    </xf>
    <xf numFmtId="0" fontId="5" fillId="29" borderId="0" xfId="2" applyFont="1" applyFill="1" applyAlignment="1" applyProtection="1">
      <alignment wrapText="1"/>
    </xf>
    <xf numFmtId="1" fontId="4" fillId="58" borderId="4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</xf>
    <xf numFmtId="43" fontId="4" fillId="58" borderId="4" xfId="1" applyFont="1" applyFill="1" applyBorder="1" applyAlignment="1" applyProtection="1">
      <alignment horizontal="center" vertical="center"/>
    </xf>
    <xf numFmtId="43" fontId="4" fillId="7" borderId="4" xfId="1" applyFont="1" applyFill="1" applyBorder="1" applyAlignment="1" applyProtection="1">
      <alignment horizontal="center" vertical="center"/>
    </xf>
    <xf numFmtId="0" fontId="8" fillId="26" borderId="0" xfId="2" applyFont="1" applyFill="1" applyBorder="1" applyAlignment="1">
      <alignment wrapText="1"/>
    </xf>
    <xf numFmtId="0" fontId="8" fillId="26" borderId="0" xfId="2" applyFont="1" applyFill="1" applyAlignment="1">
      <alignment wrapText="1"/>
    </xf>
    <xf numFmtId="43" fontId="39" fillId="43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wrapText="1"/>
    </xf>
    <xf numFmtId="43" fontId="4" fillId="59" borderId="3" xfId="1" applyFont="1" applyFill="1" applyBorder="1" applyAlignment="1" applyProtection="1">
      <alignment horizontal="center" vertical="center"/>
    </xf>
    <xf numFmtId="49" fontId="13" fillId="55" borderId="4" xfId="2" applyNumberFormat="1" applyFont="1" applyFill="1" applyBorder="1" applyAlignment="1" applyProtection="1">
      <alignment horizontal="center" vertical="center" wrapText="1"/>
    </xf>
    <xf numFmtId="43" fontId="4" fillId="55" borderId="12" xfId="1" applyFont="1" applyFill="1" applyBorder="1" applyAlignment="1" applyProtection="1">
      <alignment horizontal="center" vertical="center"/>
    </xf>
    <xf numFmtId="0" fontId="5" fillId="27" borderId="9" xfId="2" applyFont="1" applyFill="1" applyBorder="1" applyAlignment="1" applyProtection="1">
      <alignment horizontal="left" wrapText="1"/>
    </xf>
    <xf numFmtId="49" fontId="5" fillId="60" borderId="4" xfId="2" applyNumberFormat="1" applyFont="1" applyFill="1" applyBorder="1" applyAlignment="1" applyProtection="1">
      <alignment horizontal="center" vertical="center" wrapText="1"/>
    </xf>
    <xf numFmtId="43" fontId="4" fillId="60" borderId="12" xfId="1" applyFont="1" applyFill="1" applyBorder="1" applyAlignment="1" applyProtection="1">
      <alignment horizontal="center" vertical="center"/>
    </xf>
    <xf numFmtId="1" fontId="8" fillId="7" borderId="4" xfId="2" applyNumberFormat="1" applyFont="1" applyFill="1" applyBorder="1" applyAlignment="1" applyProtection="1">
      <alignment horizontal="center" vertical="center" wrapText="1"/>
    </xf>
    <xf numFmtId="43" fontId="16" fillId="7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horizontal="center" vertical="center"/>
      <protection locked="0"/>
    </xf>
    <xf numFmtId="43" fontId="8" fillId="2" borderId="3" xfId="2" applyNumberFormat="1" applyFont="1" applyFill="1" applyBorder="1" applyAlignment="1" applyProtection="1">
      <alignment horizontal="center" vertical="center" wrapText="1"/>
    </xf>
    <xf numFmtId="49" fontId="4" fillId="61" borderId="4" xfId="2" applyNumberFormat="1" applyFont="1" applyFill="1" applyBorder="1" applyAlignment="1" applyProtection="1">
      <alignment horizontal="center" wrapText="1"/>
    </xf>
    <xf numFmtId="43" fontId="4" fillId="61" borderId="3" xfId="1" applyFont="1" applyFill="1" applyBorder="1" applyAlignment="1" applyProtection="1">
      <alignment horizontal="center" vertical="center"/>
    </xf>
    <xf numFmtId="43" fontId="4" fillId="61" borderId="4" xfId="1" applyFont="1" applyFill="1" applyBorder="1" applyAlignment="1" applyProtection="1">
      <alignment horizontal="center" vertical="center"/>
    </xf>
    <xf numFmtId="49" fontId="4" fillId="40" borderId="13" xfId="2" applyNumberFormat="1" applyFont="1" applyFill="1" applyBorder="1" applyAlignment="1" applyProtection="1">
      <alignment horizontal="center" wrapText="1"/>
    </xf>
    <xf numFmtId="43" fontId="4" fillId="40" borderId="3" xfId="1" applyFont="1" applyFill="1" applyBorder="1" applyAlignment="1" applyProtection="1">
      <alignment horizontal="center" vertical="center"/>
    </xf>
    <xf numFmtId="43" fontId="4" fillId="40" borderId="4" xfId="1" applyFont="1" applyFill="1" applyBorder="1" applyAlignment="1" applyProtection="1">
      <alignment horizontal="center" vertical="center"/>
    </xf>
    <xf numFmtId="0" fontId="8" fillId="42" borderId="9" xfId="2" applyFont="1" applyFill="1" applyBorder="1" applyAlignment="1" applyProtection="1">
      <alignment horizontal="left" vertical="center" wrapText="1"/>
    </xf>
    <xf numFmtId="49" fontId="4" fillId="42" borderId="13" xfId="2" applyNumberFormat="1" applyFont="1" applyFill="1" applyBorder="1" applyAlignment="1" applyProtection="1">
      <alignment horizontal="center"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0" fontId="8" fillId="47" borderId="8" xfId="2" applyFont="1" applyFill="1" applyBorder="1" applyAlignment="1" applyProtection="1">
      <alignment horizontal="left" vertical="center" wrapText="1"/>
    </xf>
    <xf numFmtId="1" fontId="4" fillId="47" borderId="13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  <protection locked="0"/>
    </xf>
    <xf numFmtId="0" fontId="5" fillId="62" borderId="8" xfId="2" applyFont="1" applyFill="1" applyBorder="1" applyAlignment="1" applyProtection="1">
      <alignment horizontal="left" vertical="center" wrapText="1"/>
    </xf>
    <xf numFmtId="1" fontId="4" fillId="62" borderId="13" xfId="2" applyNumberFormat="1" applyFont="1" applyFill="1" applyBorder="1" applyAlignment="1" applyProtection="1">
      <alignment horizontal="center" vertical="center" wrapText="1"/>
    </xf>
    <xf numFmtId="43" fontId="4" fillId="62" borderId="3" xfId="1" applyFont="1" applyFill="1" applyBorder="1" applyAlignment="1" applyProtection="1">
      <alignment horizontal="center" vertical="center"/>
      <protection locked="0"/>
    </xf>
    <xf numFmtId="43" fontId="16" fillId="22" borderId="3" xfId="1" applyFont="1" applyFill="1" applyBorder="1" applyAlignment="1" applyProtection="1">
      <alignment wrapText="1"/>
    </xf>
    <xf numFmtId="0" fontId="5" fillId="18" borderId="7" xfId="2" applyFont="1" applyFill="1" applyBorder="1" applyAlignment="1" applyProtection="1">
      <alignment horizontal="left" wrapText="1"/>
    </xf>
    <xf numFmtId="1" fontId="4" fillId="18" borderId="4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43" fontId="4" fillId="18" borderId="4" xfId="1" applyFont="1" applyFill="1" applyBorder="1" applyAlignment="1" applyProtection="1">
      <alignment horizontal="center" vertical="center"/>
    </xf>
    <xf numFmtId="43" fontId="4" fillId="18" borderId="3" xfId="3" applyFont="1" applyFill="1" applyBorder="1" applyAlignment="1" applyProtection="1">
      <alignment horizontal="center" vertical="center"/>
    </xf>
    <xf numFmtId="43" fontId="4" fillId="18" borderId="0" xfId="3" applyFont="1" applyFill="1" applyBorder="1" applyAlignment="1" applyProtection="1">
      <alignment horizontal="center" vertical="center"/>
    </xf>
    <xf numFmtId="0" fontId="37" fillId="35" borderId="0" xfId="2" applyFont="1" applyFill="1" applyBorder="1" applyProtection="1"/>
    <xf numFmtId="0" fontId="37" fillId="35" borderId="0" xfId="2" applyFont="1" applyFill="1" applyProtection="1"/>
    <xf numFmtId="0" fontId="5" fillId="59" borderId="3" xfId="2" applyFont="1" applyFill="1" applyBorder="1" applyAlignment="1" applyProtection="1">
      <alignment horizontal="left" vertical="center" wrapText="1"/>
    </xf>
    <xf numFmtId="0" fontId="5" fillId="63" borderId="3" xfId="2" applyFont="1" applyFill="1" applyBorder="1" applyAlignment="1" applyProtection="1">
      <alignment horizontal="left" vertical="center" wrapText="1"/>
      <protection locked="0"/>
    </xf>
    <xf numFmtId="1" fontId="4" fillId="63" borderId="3" xfId="2" applyNumberFormat="1" applyFont="1" applyFill="1" applyBorder="1" applyAlignment="1" applyProtection="1">
      <alignment horizontal="center" vertical="center"/>
      <protection locked="0"/>
    </xf>
    <xf numFmtId="43" fontId="4" fillId="63" borderId="3" xfId="1" applyFont="1" applyFill="1" applyBorder="1" applyAlignment="1" applyProtection="1">
      <alignment horizontal="center" vertical="center"/>
      <protection locked="0"/>
    </xf>
    <xf numFmtId="43" fontId="4" fillId="63" borderId="4" xfId="1" applyFont="1" applyFill="1" applyBorder="1" applyAlignment="1" applyProtection="1">
      <alignment horizontal="center" vertical="center"/>
      <protection locked="0"/>
    </xf>
    <xf numFmtId="43" fontId="4" fillId="63" borderId="3" xfId="3" applyFont="1" applyFill="1" applyBorder="1" applyAlignment="1" applyProtection="1">
      <alignment horizontal="center" vertical="center"/>
      <protection locked="0"/>
    </xf>
    <xf numFmtId="43" fontId="4" fillId="63" borderId="0" xfId="3" applyFont="1" applyFill="1" applyBorder="1" applyAlignment="1" applyProtection="1">
      <alignment horizontal="center" vertical="center"/>
      <protection locked="0"/>
    </xf>
    <xf numFmtId="0" fontId="23" fillId="2" borderId="0" xfId="2" applyFont="1" applyFill="1" applyBorder="1"/>
    <xf numFmtId="0" fontId="23" fillId="0" borderId="0" xfId="2" applyFont="1" applyBorder="1"/>
    <xf numFmtId="0" fontId="23" fillId="0" borderId="0" xfId="2" applyFont="1"/>
    <xf numFmtId="0" fontId="40" fillId="64" borderId="4" xfId="0" applyFont="1" applyFill="1" applyBorder="1" applyAlignment="1" applyProtection="1">
      <alignment horizontal="center" vertical="center"/>
    </xf>
    <xf numFmtId="0" fontId="40" fillId="64" borderId="9" xfId="0" applyFont="1" applyFill="1" applyBorder="1" applyAlignment="1" applyProtection="1">
      <alignment horizontal="center" vertical="center"/>
    </xf>
    <xf numFmtId="43" fontId="41" fillId="64" borderId="9" xfId="1" applyFont="1" applyFill="1" applyBorder="1" applyAlignment="1" applyProtection="1">
      <alignment vertical="top" wrapText="1"/>
    </xf>
    <xf numFmtId="43" fontId="4" fillId="64" borderId="9" xfId="1" applyFont="1" applyFill="1" applyBorder="1" applyAlignment="1" applyProtection="1">
      <alignment horizontal="center" vertical="center" wrapText="1"/>
    </xf>
    <xf numFmtId="43" fontId="4" fillId="64" borderId="9" xfId="1" applyFont="1" applyFill="1" applyBorder="1" applyAlignment="1" applyProtection="1">
      <alignment horizontal="center" vertical="center"/>
      <protection locked="0"/>
    </xf>
    <xf numFmtId="43" fontId="41" fillId="64" borderId="9" xfId="1" applyFont="1" applyFill="1" applyBorder="1" applyAlignment="1" applyProtection="1">
      <alignment vertical="center" wrapText="1"/>
      <protection locked="0"/>
    </xf>
    <xf numFmtId="43" fontId="40" fillId="64" borderId="9" xfId="1" applyFont="1" applyFill="1" applyBorder="1" applyAlignment="1" applyProtection="1">
      <alignment vertical="center" wrapText="1"/>
      <protection locked="0"/>
    </xf>
    <xf numFmtId="168" fontId="42" fillId="0" borderId="3" xfId="0" applyNumberFormat="1" applyFont="1" applyBorder="1" applyAlignment="1" applyProtection="1">
      <alignment horizontal="center" vertical="center"/>
    </xf>
    <xf numFmtId="168" fontId="42" fillId="0" borderId="0" xfId="0" applyNumberFormat="1" applyFont="1" applyBorder="1" applyAlignment="1" applyProtection="1">
      <alignment horizontal="center" vertical="center"/>
    </xf>
    <xf numFmtId="0" fontId="42" fillId="0" borderId="0" xfId="0" applyFont="1" applyBorder="1"/>
    <xf numFmtId="0" fontId="43" fillId="0" borderId="0" xfId="0" applyFont="1" applyBorder="1" applyAlignment="1"/>
    <xf numFmtId="0" fontId="43" fillId="0" borderId="0" xfId="0" applyFont="1" applyAlignment="1"/>
    <xf numFmtId="0" fontId="14" fillId="65" borderId="4" xfId="0" applyFont="1" applyFill="1" applyBorder="1" applyAlignment="1" applyProtection="1">
      <alignment vertical="top" wrapText="1" shrinkToFit="1"/>
    </xf>
    <xf numFmtId="1" fontId="4" fillId="66" borderId="13" xfId="2" applyNumberFormat="1" applyFont="1" applyFill="1" applyBorder="1" applyAlignment="1" applyProtection="1">
      <alignment horizontal="center" vertical="center"/>
    </xf>
    <xf numFmtId="43" fontId="4" fillId="65" borderId="14" xfId="1" applyFont="1" applyFill="1" applyBorder="1" applyAlignment="1" applyProtection="1">
      <alignment horizontal="center" vertical="center" wrapText="1"/>
    </xf>
    <xf numFmtId="43" fontId="4" fillId="65" borderId="14" xfId="1" applyFont="1" applyFill="1" applyBorder="1" applyAlignment="1" applyProtection="1">
      <alignment horizontal="center" vertical="center" wrapText="1"/>
      <protection locked="0"/>
    </xf>
    <xf numFmtId="43" fontId="4" fillId="67" borderId="4" xfId="1" applyFont="1" applyFill="1" applyBorder="1" applyAlignment="1" applyProtection="1">
      <alignment horizontal="center" vertical="center" wrapText="1"/>
    </xf>
    <xf numFmtId="43" fontId="19" fillId="65" borderId="14" xfId="1" applyFont="1" applyFill="1" applyBorder="1" applyAlignment="1" applyProtection="1">
      <alignment horizontal="center" vertical="center" wrapText="1"/>
      <protection locked="0"/>
    </xf>
    <xf numFmtId="43" fontId="19" fillId="65" borderId="10" xfId="1" applyFont="1" applyFill="1" applyBorder="1" applyAlignment="1" applyProtection="1">
      <alignment horizontal="center" vertical="center" wrapText="1"/>
      <protection locked="0"/>
    </xf>
    <xf numFmtId="168" fontId="42" fillId="0" borderId="3" xfId="0" applyNumberFormat="1" applyFont="1" applyFill="1" applyBorder="1" applyAlignment="1" applyProtection="1">
      <alignment horizontal="center" vertical="center"/>
    </xf>
    <xf numFmtId="168" fontId="42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/>
    <xf numFmtId="0" fontId="43" fillId="0" borderId="0" xfId="0" applyFont="1" applyFill="1" applyBorder="1" applyAlignment="1"/>
    <xf numFmtId="0" fontId="43" fillId="0" borderId="0" xfId="0" applyFont="1" applyFill="1" applyAlignment="1"/>
    <xf numFmtId="0" fontId="14" fillId="68" borderId="4" xfId="0" applyFont="1" applyFill="1" applyBorder="1" applyAlignment="1" applyProtection="1">
      <alignment vertical="center" wrapText="1" shrinkToFit="1"/>
    </xf>
    <xf numFmtId="1" fontId="4" fillId="69" borderId="13" xfId="2" applyNumberFormat="1" applyFont="1" applyFill="1" applyBorder="1" applyAlignment="1" applyProtection="1">
      <alignment horizontal="center" vertical="center"/>
    </xf>
    <xf numFmtId="43" fontId="4" fillId="68" borderId="3" xfId="1" applyFont="1" applyFill="1" applyBorder="1" applyAlignment="1" applyProtection="1">
      <alignment horizontal="center" vertical="center" wrapText="1"/>
    </xf>
    <xf numFmtId="43" fontId="16" fillId="68" borderId="3" xfId="1" applyFont="1" applyFill="1" applyBorder="1" applyAlignment="1" applyProtection="1">
      <alignment horizontal="center" vertical="center" wrapText="1"/>
      <protection locked="0"/>
    </xf>
    <xf numFmtId="43" fontId="4" fillId="70" borderId="4" xfId="1" applyFont="1" applyFill="1" applyBorder="1" applyAlignment="1" applyProtection="1">
      <alignment horizontal="center" vertical="center" wrapText="1"/>
    </xf>
    <xf numFmtId="43" fontId="44" fillId="68" borderId="3" xfId="1" applyFont="1" applyFill="1" applyBorder="1" applyAlignment="1" applyProtection="1">
      <alignment horizontal="center" vertical="center" wrapText="1"/>
      <protection locked="0"/>
    </xf>
    <xf numFmtId="43" fontId="44" fillId="68" borderId="4" xfId="1" applyFont="1" applyFill="1" applyBorder="1" applyAlignment="1" applyProtection="1">
      <alignment horizontal="center" vertical="center" wrapText="1"/>
      <protection locked="0"/>
    </xf>
    <xf numFmtId="168" fontId="45" fillId="0" borderId="3" xfId="0" applyNumberFormat="1" applyFont="1" applyFill="1" applyBorder="1" applyAlignment="1" applyProtection="1">
      <alignment horizontal="center" vertical="center"/>
    </xf>
    <xf numFmtId="168" fontId="45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4" fillId="71" borderId="4" xfId="0" applyFont="1" applyFill="1" applyBorder="1" applyAlignment="1" applyProtection="1">
      <alignment vertical="center" wrapText="1" shrinkToFit="1"/>
    </xf>
    <xf numFmtId="1" fontId="4" fillId="72" borderId="13" xfId="2" applyNumberFormat="1" applyFont="1" applyFill="1" applyBorder="1" applyAlignment="1" applyProtection="1">
      <alignment horizontal="center" vertical="center"/>
    </xf>
    <xf numFmtId="43" fontId="4" fillId="71" borderId="3" xfId="1" applyFont="1" applyFill="1" applyBorder="1" applyAlignment="1" applyProtection="1">
      <alignment horizontal="center" vertical="center" wrapText="1"/>
    </xf>
    <xf numFmtId="43" fontId="16" fillId="71" borderId="3" xfId="1" applyFont="1" applyFill="1" applyBorder="1" applyAlignment="1" applyProtection="1">
      <alignment horizontal="center" vertical="center" wrapText="1"/>
      <protection locked="0"/>
    </xf>
    <xf numFmtId="43" fontId="4" fillId="73" borderId="4" xfId="1" applyFont="1" applyFill="1" applyBorder="1" applyAlignment="1" applyProtection="1">
      <alignment horizontal="center" vertical="center" wrapText="1"/>
    </xf>
    <xf numFmtId="43" fontId="44" fillId="71" borderId="3" xfId="1" applyFont="1" applyFill="1" applyBorder="1" applyAlignment="1" applyProtection="1">
      <alignment horizontal="center" vertical="center" wrapText="1"/>
      <protection locked="0"/>
    </xf>
    <xf numFmtId="43" fontId="44" fillId="71" borderId="4" xfId="1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vertical="top" wrapText="1" shrinkToFit="1"/>
    </xf>
    <xf numFmtId="43" fontId="4" fillId="0" borderId="3" xfId="1" applyFont="1" applyBorder="1" applyAlignment="1" applyProtection="1">
      <alignment horizontal="center" vertical="center" wrapText="1"/>
    </xf>
    <xf numFmtId="43" fontId="16" fillId="0" borderId="3" xfId="1" applyFont="1" applyBorder="1" applyAlignment="1" applyProtection="1">
      <alignment horizontal="center" vertical="center" wrapText="1"/>
      <protection locked="0"/>
    </xf>
    <xf numFmtId="43" fontId="44" fillId="0" borderId="3" xfId="1" applyFont="1" applyBorder="1" applyAlignment="1" applyProtection="1">
      <alignment horizontal="center" vertical="center" wrapText="1"/>
      <protection locked="0"/>
    </xf>
    <xf numFmtId="43" fontId="44" fillId="0" borderId="4" xfId="1" applyFont="1" applyBorder="1" applyAlignment="1" applyProtection="1">
      <alignment horizontal="center" vertical="center" wrapText="1"/>
      <protection locked="0"/>
    </xf>
    <xf numFmtId="0" fontId="14" fillId="65" borderId="4" xfId="0" applyFont="1" applyFill="1" applyBorder="1" applyAlignment="1" applyProtection="1">
      <alignment vertical="center" wrapText="1" shrinkToFit="1"/>
    </xf>
    <xf numFmtId="43" fontId="4" fillId="65" borderId="3" xfId="1" applyFont="1" applyFill="1" applyBorder="1" applyAlignment="1" applyProtection="1">
      <alignment horizontal="center" vertical="center" wrapText="1"/>
      <protection locked="0"/>
    </xf>
    <xf numFmtId="43" fontId="16" fillId="65" borderId="3" xfId="1" applyFont="1" applyFill="1" applyBorder="1" applyAlignment="1" applyProtection="1">
      <alignment horizontal="center" vertical="center" wrapText="1"/>
      <protection locked="0"/>
    </xf>
    <xf numFmtId="43" fontId="44" fillId="65" borderId="3" xfId="1" applyFont="1" applyFill="1" applyBorder="1" applyAlignment="1" applyProtection="1">
      <alignment horizontal="center" vertical="center" wrapText="1"/>
      <protection locked="0"/>
    </xf>
    <xf numFmtId="43" fontId="44" fillId="65" borderId="4" xfId="1" applyFont="1" applyFill="1" applyBorder="1" applyAlignment="1" applyProtection="1">
      <alignment horizontal="center" vertical="center" wrapText="1"/>
      <protection locked="0"/>
    </xf>
    <xf numFmtId="43" fontId="4" fillId="68" borderId="3" xfId="1" applyFont="1" applyFill="1" applyBorder="1" applyAlignment="1" applyProtection="1">
      <alignment horizontal="center" vertical="center" wrapText="1"/>
      <protection locked="0"/>
    </xf>
    <xf numFmtId="43" fontId="4" fillId="71" borderId="3" xfId="1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left" vertical="top" wrapText="1" shrinkToFit="1"/>
    </xf>
    <xf numFmtId="43" fontId="16" fillId="0" borderId="3" xfId="1" applyFont="1" applyFill="1" applyBorder="1" applyAlignment="1" applyProtection="1">
      <alignment horizontal="center" vertical="center" wrapText="1"/>
      <protection locked="0"/>
    </xf>
    <xf numFmtId="43" fontId="44" fillId="0" borderId="3" xfId="1" applyFont="1" applyFill="1" applyBorder="1" applyAlignment="1" applyProtection="1">
      <alignment horizontal="center" vertical="center" wrapText="1"/>
      <protection locked="0"/>
    </xf>
    <xf numFmtId="43" fontId="44" fillId="0" borderId="4" xfId="1" applyFont="1" applyFill="1" applyBorder="1" applyAlignment="1" applyProtection="1">
      <alignment horizontal="center" vertical="center" wrapText="1"/>
      <protection locked="0"/>
    </xf>
    <xf numFmtId="43" fontId="4" fillId="74" borderId="3" xfId="1" applyFont="1" applyFill="1" applyBorder="1" applyAlignment="1" applyProtection="1">
      <alignment horizontal="center" vertical="center" wrapText="1"/>
    </xf>
    <xf numFmtId="43" fontId="16" fillId="74" borderId="3" xfId="1" applyFont="1" applyFill="1" applyBorder="1" applyAlignment="1" applyProtection="1">
      <alignment horizontal="center" vertical="center" wrapText="1"/>
      <protection locked="0"/>
    </xf>
    <xf numFmtId="43" fontId="44" fillId="74" borderId="3" xfId="1" applyFont="1" applyFill="1" applyBorder="1" applyAlignment="1" applyProtection="1">
      <alignment horizontal="center" vertical="center" wrapText="1"/>
      <protection locked="0"/>
    </xf>
    <xf numFmtId="43" fontId="44" fillId="74" borderId="4" xfId="1" applyFont="1" applyFill="1" applyBorder="1" applyAlignment="1" applyProtection="1">
      <alignment horizontal="center" vertical="center" wrapText="1"/>
      <protection locked="0"/>
    </xf>
    <xf numFmtId="43" fontId="16" fillId="75" borderId="3" xfId="1" applyFont="1" applyFill="1" applyBorder="1" applyAlignment="1" applyProtection="1">
      <alignment horizontal="center" vertical="center" wrapText="1"/>
      <protection locked="0"/>
    </xf>
    <xf numFmtId="43" fontId="44" fillId="75" borderId="3" xfId="1" applyFont="1" applyFill="1" applyBorder="1" applyAlignment="1" applyProtection="1">
      <alignment horizontal="center" vertical="center" wrapText="1"/>
      <protection locked="0"/>
    </xf>
    <xf numFmtId="43" fontId="44" fillId="75" borderId="4" xfId="1" applyFont="1" applyFill="1" applyBorder="1" applyAlignment="1" applyProtection="1">
      <alignment horizontal="center" vertical="center" wrapText="1"/>
      <protection locked="0"/>
    </xf>
    <xf numFmtId="0" fontId="14" fillId="71" borderId="4" xfId="0" applyFont="1" applyFill="1" applyBorder="1" applyAlignment="1" applyProtection="1">
      <alignment vertical="center" shrinkToFit="1"/>
    </xf>
    <xf numFmtId="43" fontId="4" fillId="76" borderId="3" xfId="1" applyFont="1" applyFill="1" applyBorder="1" applyAlignment="1" applyProtection="1">
      <alignment horizontal="center" vertical="center" wrapText="1"/>
    </xf>
    <xf numFmtId="43" fontId="16" fillId="76" borderId="3" xfId="1" applyFont="1" applyFill="1" applyBorder="1" applyAlignment="1" applyProtection="1">
      <alignment horizontal="center" vertical="center" wrapText="1"/>
      <protection locked="0"/>
    </xf>
    <xf numFmtId="43" fontId="44" fillId="76" borderId="3" xfId="1" applyFont="1" applyFill="1" applyBorder="1" applyAlignment="1" applyProtection="1">
      <alignment horizontal="center" vertical="center" wrapText="1"/>
      <protection locked="0"/>
    </xf>
    <xf numFmtId="43" fontId="44" fillId="76" borderId="4" xfId="1" applyFont="1" applyFill="1" applyBorder="1" applyAlignment="1" applyProtection="1">
      <alignment horizontal="center" vertical="center" wrapText="1"/>
      <protection locked="0"/>
    </xf>
    <xf numFmtId="0" fontId="8" fillId="0" borderId="3" xfId="5" applyNumberFormat="1" applyFont="1" applyFill="1" applyBorder="1" applyAlignment="1" applyProtection="1">
      <alignment horizontal="left" vertical="center" wrapText="1" shrinkToFit="1"/>
    </xf>
    <xf numFmtId="168" fontId="40" fillId="68" borderId="3" xfId="0" applyNumberFormat="1" applyFont="1" applyFill="1" applyBorder="1" applyAlignment="1" applyProtection="1">
      <alignment horizontal="center" vertical="center" wrapText="1"/>
    </xf>
    <xf numFmtId="168" fontId="40" fillId="68" borderId="0" xfId="0" applyNumberFormat="1" applyFont="1" applyFill="1" applyBorder="1" applyAlignment="1" applyProtection="1">
      <alignment horizontal="center" vertical="center" wrapText="1"/>
    </xf>
    <xf numFmtId="43" fontId="4" fillId="76" borderId="3" xfId="1" applyFont="1" applyFill="1" applyBorder="1" applyAlignment="1" applyProtection="1">
      <alignment horizontal="center" vertical="center" wrapText="1"/>
      <protection locked="0"/>
    </xf>
    <xf numFmtId="43" fontId="4" fillId="77" borderId="3" xfId="1" applyFont="1" applyFill="1" applyBorder="1" applyAlignment="1" applyProtection="1">
      <alignment horizontal="center" vertical="center" wrapText="1"/>
      <protection locked="0"/>
    </xf>
    <xf numFmtId="43" fontId="16" fillId="77" borderId="3" xfId="1" applyFont="1" applyFill="1" applyBorder="1" applyAlignment="1" applyProtection="1">
      <alignment horizontal="center" vertical="center" wrapText="1"/>
      <protection locked="0"/>
    </xf>
    <xf numFmtId="43" fontId="44" fillId="77" borderId="3" xfId="1" applyFont="1" applyFill="1" applyBorder="1" applyAlignment="1" applyProtection="1">
      <alignment horizontal="center" vertical="center" wrapText="1"/>
      <protection locked="0"/>
    </xf>
    <xf numFmtId="43" fontId="44" fillId="77" borderId="4" xfId="1" applyFont="1" applyFill="1" applyBorder="1" applyAlignment="1" applyProtection="1">
      <alignment horizontal="center" vertical="center" wrapText="1"/>
      <protection locked="0"/>
    </xf>
    <xf numFmtId="1" fontId="4" fillId="47" borderId="3" xfId="2" applyNumberFormat="1" applyFont="1" applyFill="1" applyBorder="1" applyAlignment="1" applyProtection="1">
      <alignment horizontal="center" vertical="center"/>
    </xf>
    <xf numFmtId="0" fontId="5" fillId="78" borderId="3" xfId="5" applyNumberFormat="1" applyFont="1" applyFill="1" applyBorder="1" applyAlignment="1" applyProtection="1">
      <alignment vertical="center" wrapText="1" shrinkToFit="1"/>
    </xf>
    <xf numFmtId="0" fontId="4" fillId="78" borderId="3" xfId="5" applyNumberFormat="1" applyFont="1" applyFill="1" applyBorder="1" applyAlignment="1" applyProtection="1">
      <alignment vertical="center" wrapText="1"/>
    </xf>
    <xf numFmtId="43" fontId="4" fillId="78" borderId="3" xfId="1" applyFont="1" applyFill="1" applyBorder="1" applyAlignment="1" applyProtection="1">
      <alignment vertical="center" wrapText="1"/>
    </xf>
    <xf numFmtId="43" fontId="4" fillId="79" borderId="3" xfId="1" applyFont="1" applyFill="1" applyBorder="1" applyAlignment="1" applyProtection="1">
      <alignment horizontal="center" vertical="center" wrapText="1"/>
    </xf>
    <xf numFmtId="43" fontId="4" fillId="79" borderId="3" xfId="1" applyFont="1" applyFill="1" applyBorder="1" applyAlignment="1" applyProtection="1">
      <alignment horizontal="center" vertical="center" wrapText="1"/>
      <protection locked="0"/>
    </xf>
    <xf numFmtId="43" fontId="4" fillId="80" borderId="4" xfId="1" applyFont="1" applyFill="1" applyBorder="1" applyAlignment="1" applyProtection="1">
      <alignment horizontal="center" vertical="center" wrapText="1"/>
    </xf>
    <xf numFmtId="43" fontId="19" fillId="79" borderId="3" xfId="1" applyFont="1" applyFill="1" applyBorder="1" applyAlignment="1" applyProtection="1">
      <alignment horizontal="center" vertical="center" wrapText="1"/>
      <protection locked="0"/>
    </xf>
    <xf numFmtId="43" fontId="19" fillId="79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5" applyNumberFormat="1" applyFont="1" applyFill="1" applyBorder="1" applyAlignment="1" applyProtection="1">
      <alignment vertical="center" wrapText="1" shrinkToFit="1"/>
    </xf>
    <xf numFmtId="0" fontId="4" fillId="2" borderId="0" xfId="5" applyNumberFormat="1" applyFont="1" applyFill="1" applyBorder="1" applyAlignment="1" applyProtection="1">
      <alignment vertical="center" wrapText="1"/>
    </xf>
    <xf numFmtId="43" fontId="4" fillId="81" borderId="0" xfId="1" applyFont="1" applyFill="1" applyBorder="1" applyAlignment="1" applyProtection="1">
      <alignment horizontal="center" vertical="center" wrapText="1"/>
    </xf>
    <xf numFmtId="43" fontId="4" fillId="81" borderId="0" xfId="1" applyFont="1" applyFill="1" applyBorder="1" applyAlignment="1" applyProtection="1">
      <alignment horizontal="center" vertical="center" wrapText="1"/>
      <protection locked="0"/>
    </xf>
    <xf numFmtId="43" fontId="19" fillId="81" borderId="0" xfId="1" applyFont="1" applyFill="1" applyBorder="1" applyAlignment="1" applyProtection="1">
      <alignment horizontal="center" vertical="center" wrapText="1"/>
      <protection locked="0"/>
    </xf>
    <xf numFmtId="43" fontId="19" fillId="81" borderId="0" xfId="1" applyFont="1" applyFill="1" applyBorder="1" applyAlignment="1" applyProtection="1">
      <alignment horizontal="center" vertical="center" wrapText="1"/>
    </xf>
    <xf numFmtId="168" fontId="45" fillId="2" borderId="0" xfId="0" applyNumberFormat="1" applyFont="1" applyFill="1" applyBorder="1" applyAlignment="1" applyProtection="1">
      <alignment horizontal="center" vertical="center"/>
    </xf>
    <xf numFmtId="0" fontId="45" fillId="2" borderId="0" xfId="0" applyFont="1" applyFill="1" applyBorder="1"/>
    <xf numFmtId="0" fontId="0" fillId="2" borderId="0" xfId="0" applyFont="1" applyFill="1" applyBorder="1" applyAlignment="1"/>
    <xf numFmtId="0" fontId="8" fillId="2" borderId="0" xfId="0" applyFont="1" applyFill="1"/>
    <xf numFmtId="0" fontId="4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2" applyFill="1"/>
    <xf numFmtId="0" fontId="2" fillId="2" borderId="0" xfId="2" applyFont="1" applyFill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/>
    <xf numFmtId="43" fontId="8" fillId="5" borderId="3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43" fontId="48" fillId="5" borderId="3" xfId="0" applyNumberFormat="1" applyFont="1" applyFill="1" applyBorder="1"/>
    <xf numFmtId="43" fontId="8" fillId="5" borderId="3" xfId="0" applyNumberFormat="1" applyFont="1" applyFill="1" applyBorder="1"/>
    <xf numFmtId="0" fontId="8" fillId="5" borderId="0" xfId="0" applyFont="1" applyFill="1" applyBorder="1"/>
    <xf numFmtId="0" fontId="2" fillId="5" borderId="0" xfId="2" applyFill="1" applyBorder="1"/>
    <xf numFmtId="0" fontId="2" fillId="5" borderId="0" xfId="2" applyFill="1"/>
    <xf numFmtId="0" fontId="2" fillId="5" borderId="0" xfId="2" applyFont="1" applyFill="1"/>
    <xf numFmtId="43" fontId="8" fillId="2" borderId="3" xfId="0" applyNumberFormat="1" applyFont="1" applyFill="1" applyBorder="1"/>
    <xf numFmtId="43" fontId="8" fillId="2" borderId="3" xfId="0" applyNumberFormat="1" applyFont="1" applyFill="1" applyBorder="1" applyAlignment="1">
      <alignment horizontal="left"/>
    </xf>
    <xf numFmtId="43" fontId="48" fillId="2" borderId="3" xfId="0" applyNumberFormat="1" applyFont="1" applyFill="1" applyBorder="1"/>
    <xf numFmtId="0" fontId="5" fillId="2" borderId="3" xfId="0" applyFont="1" applyFill="1" applyBorder="1"/>
    <xf numFmtId="43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5" fillId="2" borderId="3" xfId="0" applyNumberFormat="1" applyFont="1" applyFill="1" applyBorder="1"/>
    <xf numFmtId="43" fontId="49" fillId="2" borderId="3" xfId="0" applyNumberFormat="1" applyFont="1" applyFill="1" applyBorder="1"/>
    <xf numFmtId="0" fontId="5" fillId="5" borderId="3" xfId="0" applyFont="1" applyFill="1" applyBorder="1"/>
    <xf numFmtId="43" fontId="5" fillId="5" borderId="3" xfId="0" applyNumberFormat="1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43" fontId="5" fillId="5" borderId="3" xfId="0" applyNumberFormat="1" applyFont="1" applyFill="1" applyBorder="1"/>
    <xf numFmtId="43" fontId="49" fillId="11" borderId="3" xfId="0" applyNumberFormat="1" applyFont="1" applyFill="1" applyBorder="1"/>
    <xf numFmtId="0" fontId="5" fillId="2" borderId="0" xfId="0" applyFont="1" applyFill="1"/>
    <xf numFmtId="43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50" fillId="2" borderId="3" xfId="0" applyFont="1" applyFill="1" applyBorder="1" applyAlignment="1">
      <alignment horizontal="center"/>
    </xf>
    <xf numFmtId="0" fontId="2" fillId="2" borderId="0" xfId="2" applyFont="1" applyFill="1" applyBorder="1"/>
    <xf numFmtId="0" fontId="2" fillId="0" borderId="0" xfId="2" applyFont="1" applyBorder="1"/>
    <xf numFmtId="0" fontId="8" fillId="0" borderId="0" xfId="0" applyFont="1"/>
    <xf numFmtId="0" fontId="2" fillId="5" borderId="0" xfId="2" applyFont="1" applyFill="1" applyBorder="1"/>
    <xf numFmtId="43" fontId="2" fillId="0" borderId="0" xfId="3" applyFont="1"/>
    <xf numFmtId="43" fontId="5" fillId="2" borderId="3" xfId="1" applyFont="1" applyFill="1" applyBorder="1"/>
    <xf numFmtId="43" fontId="5" fillId="5" borderId="15" xfId="0" applyNumberFormat="1" applyFont="1" applyFill="1" applyBorder="1"/>
    <xf numFmtId="43" fontId="8" fillId="21" borderId="16" xfId="0" applyNumberFormat="1" applyFont="1" applyFill="1" applyBorder="1"/>
    <xf numFmtId="0" fontId="2" fillId="0" borderId="0" xfId="2" applyFont="1" applyBorder="1" applyAlignment="1" applyProtection="1">
      <alignment horizontal="left"/>
      <protection locked="0"/>
    </xf>
    <xf numFmtId="0" fontId="23" fillId="0" borderId="0" xfId="2" applyFont="1" applyBorder="1" applyAlignment="1" applyProtection="1">
      <alignment horizontal="center"/>
      <protection locked="0"/>
    </xf>
    <xf numFmtId="43" fontId="37" fillId="82" borderId="0" xfId="3" applyFont="1" applyFill="1" applyBorder="1" applyAlignment="1" applyProtection="1">
      <alignment horizontal="center"/>
      <protection locked="0"/>
    </xf>
    <xf numFmtId="0" fontId="35" fillId="2" borderId="0" xfId="2" applyFont="1" applyFill="1" applyProtection="1"/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4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88;&#1077;&#1085;&#1086;&#1089;/&#1069;&#1082;&#1086;&#1085;&#1086;&#1089;&#1084;&#1080;&#1089;&#1090;&#1099;/2024/&#1064;&#1050;&#1054;&#1051;&#1067;%202024/&#1072;&#1085;&#1072;&#1083;&#1080;&#1079;%202024/&#1072;&#1085;&#1072;&#1083;&#1080;&#1079;%20&#1085;&#1072;%2001.06.2024/&#1040;&#1053;&#1040;&#1051;&#1048;&#1047;%20&#1056;&#1040;&#1057;&#1061;&#1054;&#1044;&#1054;&#1042;&#1040;&#1053;&#1048;&#1071;%20&#1041;&#1070;&#1044;&#1046;&#1045;&#1058;&#1053;&#1067;&#1061;%20&#1057;&#1056;&#1045;&#1044;&#1057;&#1058;&#1042;%20&#1085;&#1072;%2001.06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без НРО"/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"/>
      <sheetName val="СШ 18 (2)"/>
      <sheetName val="НРО"/>
      <sheetName val="Свод Планы школы "/>
      <sheetName val="Свод Касса школы  "/>
      <sheetName val="Лист1"/>
      <sheetName val="исполнение"/>
    </sheetNames>
    <sheetDataSet>
      <sheetData sheetId="0"/>
      <sheetData sheetId="1">
        <row r="17">
          <cell r="B17" t="str">
            <v>2024 год</v>
          </cell>
        </row>
        <row r="62">
          <cell r="B62" t="str">
            <v>2024 год</v>
          </cell>
        </row>
        <row r="260">
          <cell r="G260" t="str">
            <v>2023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A602"/>
  <sheetViews>
    <sheetView tabSelected="1" view="pageBreakPreview" zoomScale="73" zoomScaleNormal="62" zoomScaleSheetLayoutView="73" zoomScalePageLayoutView="70" workbookViewId="0">
      <selection activeCell="AN10" sqref="AN10"/>
    </sheetView>
  </sheetViews>
  <sheetFormatPr defaultColWidth="9.140625" defaultRowHeight="15" x14ac:dyDescent="0.25"/>
  <cols>
    <col min="1" max="1" width="74.28515625" style="745" customWidth="1"/>
    <col min="2" max="2" width="29.42578125" style="746" customWidth="1"/>
    <col min="3" max="3" width="25.140625" style="747" customWidth="1"/>
    <col min="4" max="4" width="26" style="748" customWidth="1"/>
    <col min="5" max="6" width="25" style="748" customWidth="1"/>
    <col min="7" max="7" width="24.7109375" style="748" customWidth="1"/>
    <col min="8" max="8" width="23.140625" style="748" customWidth="1"/>
    <col min="9" max="9" width="23.28515625" style="248" customWidth="1"/>
    <col min="10" max="15" width="23.28515625" style="248" hidden="1" customWidth="1"/>
    <col min="16" max="28" width="22.5703125" style="248" hidden="1" customWidth="1"/>
    <col min="29" max="29" width="20.5703125" style="248" hidden="1" customWidth="1"/>
    <col min="30" max="30" width="19.28515625" style="247" hidden="1" customWidth="1"/>
    <col min="31" max="31" width="23.42578125" style="247" hidden="1" customWidth="1"/>
    <col min="32" max="32" width="22" style="247" hidden="1" customWidth="1"/>
    <col min="33" max="33" width="17.7109375" style="247" hidden="1" customWidth="1"/>
    <col min="34" max="35" width="19.140625" style="247" hidden="1" customWidth="1"/>
    <col min="36" max="42" width="9.140625" style="247"/>
    <col min="43" max="71" width="9.140625" style="737"/>
    <col min="72" max="73" width="9.140625" style="738"/>
    <col min="74" max="980" width="9.140625" style="9"/>
    <col min="981" max="16384" width="9.140625" style="8"/>
  </cols>
  <sheetData>
    <row r="1" spans="1:980" ht="77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7"/>
      <c r="BU1" s="7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</row>
    <row r="2" spans="1:980" ht="18.75" customHeight="1" thickBot="1" x14ac:dyDescent="0.3">
      <c r="A2" s="1"/>
      <c r="B2" s="10" t="s">
        <v>1</v>
      </c>
      <c r="C2" s="10"/>
      <c r="D2" s="10"/>
      <c r="E2" s="10"/>
      <c r="F2" s="10"/>
      <c r="G2" s="10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7"/>
      <c r="BU2" s="7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</row>
    <row r="3" spans="1:980" s="21" customFormat="1" ht="69.75" customHeight="1" x14ac:dyDescent="0.25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5</v>
      </c>
      <c r="I3" s="14" t="s">
        <v>9</v>
      </c>
      <c r="J3" s="15"/>
      <c r="K3" s="15"/>
      <c r="L3" s="15"/>
      <c r="M3" s="15"/>
      <c r="N3" s="15"/>
      <c r="O3" s="15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7" t="s">
        <v>10</v>
      </c>
      <c r="AD3" s="17" t="s">
        <v>11</v>
      </c>
      <c r="AE3" s="17" t="s">
        <v>12</v>
      </c>
      <c r="AF3" s="17" t="s">
        <v>13</v>
      </c>
      <c r="AG3" s="18"/>
      <c r="AH3" s="18"/>
      <c r="AI3" s="18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20"/>
      <c r="BU3" s="20"/>
    </row>
    <row r="4" spans="1:980" s="30" customFormat="1" ht="14.25" customHeight="1" x14ac:dyDescent="0.25">
      <c r="A4" s="22">
        <v>1</v>
      </c>
      <c r="B4" s="23">
        <v>2</v>
      </c>
      <c r="C4" s="24">
        <v>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6"/>
      <c r="AD4" s="27"/>
      <c r="AE4" s="26"/>
      <c r="AF4" s="27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9"/>
      <c r="BU4" s="29"/>
    </row>
    <row r="5" spans="1:980" s="38" customFormat="1" ht="21.75" customHeight="1" x14ac:dyDescent="0.25">
      <c r="A5" s="31" t="s">
        <v>14</v>
      </c>
      <c r="B5" s="31"/>
      <c r="C5" s="32">
        <f>C61+C73+C259</f>
        <v>54589110.729999997</v>
      </c>
      <c r="D5" s="32">
        <f>D61+D73+D259</f>
        <v>18403413.650000002</v>
      </c>
      <c r="E5" s="32">
        <f>E61+E73+E259</f>
        <v>36185697.079999998</v>
      </c>
      <c r="F5" s="32">
        <f>D5/C5*100</f>
        <v>33.712609353583446</v>
      </c>
      <c r="G5" s="32">
        <f>G61+G73+G259</f>
        <v>23572156.68</v>
      </c>
      <c r="H5" s="32">
        <f>H61+H73+H259</f>
        <v>18403413.650000002</v>
      </c>
      <c r="I5" s="33">
        <f>H5/G5*100</f>
        <v>78.07267658972647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5">
        <f>G5-H5</f>
        <v>5168743.0299999975</v>
      </c>
      <c r="AD5" s="27">
        <f>C5</f>
        <v>54589110.729999997</v>
      </c>
      <c r="AE5" s="35"/>
      <c r="AF5" s="27">
        <f>AD5-AE5</f>
        <v>54589110.729999997</v>
      </c>
      <c r="AG5" s="36">
        <f>C5-D5</f>
        <v>36185697.079999998</v>
      </c>
      <c r="AH5" s="36">
        <f>E5-AG5</f>
        <v>0</v>
      </c>
      <c r="AI5" s="36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AKR5" s="39"/>
    </row>
    <row r="6" spans="1:980" s="47" customFormat="1" ht="21.75" customHeight="1" x14ac:dyDescent="0.25">
      <c r="A6" s="40" t="s">
        <v>15</v>
      </c>
      <c r="B6" s="40"/>
      <c r="C6" s="41">
        <f>C49+C178</f>
        <v>47045382</v>
      </c>
      <c r="D6" s="41">
        <f>D49+D178</f>
        <v>15721289.25</v>
      </c>
      <c r="E6" s="41">
        <f>E49+E178</f>
        <v>31324092.75</v>
      </c>
      <c r="F6" s="41">
        <f t="shared" ref="F6:F16" si="0">D6/C6*100</f>
        <v>33.417284718827453</v>
      </c>
      <c r="G6" s="41">
        <f>G49+G178</f>
        <v>19792807</v>
      </c>
      <c r="H6" s="41">
        <f>H49+H178</f>
        <v>15721289.25</v>
      </c>
      <c r="I6" s="42">
        <f t="shared" ref="I6:I15" si="1">H6/G6*100</f>
        <v>79.429306060529967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35">
        <f t="shared" ref="AC6:AC78" si="2">G6-H6</f>
        <v>4071517.75</v>
      </c>
      <c r="AD6" s="27">
        <f t="shared" ref="AD6:AD16" si="3">C6</f>
        <v>47045382</v>
      </c>
      <c r="AE6" s="44"/>
      <c r="AF6" s="27">
        <f t="shared" ref="AF6:AF69" si="4">AD6-AE6</f>
        <v>47045382</v>
      </c>
      <c r="AG6" s="45"/>
      <c r="AH6" s="45"/>
      <c r="AI6" s="45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AKR6" s="48"/>
    </row>
    <row r="7" spans="1:980" s="57" customFormat="1" ht="21.75" customHeight="1" x14ac:dyDescent="0.25">
      <c r="A7" s="49" t="s">
        <v>16</v>
      </c>
      <c r="B7" s="49"/>
      <c r="C7" s="50">
        <f>C8+C11+C16</f>
        <v>7543728.7300000004</v>
      </c>
      <c r="D7" s="50">
        <f>D8+D11+D16</f>
        <v>2682124.4</v>
      </c>
      <c r="E7" s="51">
        <f>E8+E11+E16</f>
        <v>4861604.33</v>
      </c>
      <c r="F7" s="51">
        <f t="shared" si="0"/>
        <v>35.554359070915318</v>
      </c>
      <c r="G7" s="51">
        <f>G8+G11+G16</f>
        <v>3779349.68</v>
      </c>
      <c r="H7" s="51">
        <f>H8+H11+H16</f>
        <v>2682124.4</v>
      </c>
      <c r="I7" s="52">
        <f t="shared" si="1"/>
        <v>70.96788143721065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35">
        <f t="shared" si="2"/>
        <v>1097225.2800000003</v>
      </c>
      <c r="AD7" s="27">
        <f t="shared" si="3"/>
        <v>7543728.7300000004</v>
      </c>
      <c r="AE7" s="54"/>
      <c r="AF7" s="27">
        <f t="shared" si="4"/>
        <v>7543728.7300000004</v>
      </c>
      <c r="AG7" s="55"/>
      <c r="AH7" s="55"/>
      <c r="AI7" s="55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AKR7" s="58"/>
    </row>
    <row r="8" spans="1:980" s="65" customFormat="1" ht="21.75" customHeight="1" x14ac:dyDescent="0.25">
      <c r="A8" s="59" t="s">
        <v>17</v>
      </c>
      <c r="B8" s="59"/>
      <c r="C8" s="60">
        <f t="shared" ref="C8:H8" si="5">C73</f>
        <v>7305024.8300000001</v>
      </c>
      <c r="D8" s="60">
        <f t="shared" si="5"/>
        <v>2682124.4</v>
      </c>
      <c r="E8" s="51">
        <f t="shared" si="5"/>
        <v>4622900.43</v>
      </c>
      <c r="F8" s="51">
        <f t="shared" si="0"/>
        <v>36.71615719887977</v>
      </c>
      <c r="G8" s="51">
        <f t="shared" si="5"/>
        <v>3779349.68</v>
      </c>
      <c r="H8" s="51">
        <f t="shared" si="5"/>
        <v>2682124.4</v>
      </c>
      <c r="I8" s="52">
        <f t="shared" si="1"/>
        <v>70.96788143721065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35">
        <f t="shared" si="2"/>
        <v>1097225.2800000003</v>
      </c>
      <c r="AD8" s="27">
        <f t="shared" si="3"/>
        <v>7305024.8300000001</v>
      </c>
      <c r="AE8" s="62"/>
      <c r="AF8" s="27">
        <f t="shared" si="4"/>
        <v>7305024.8300000001</v>
      </c>
      <c r="AG8" s="63"/>
      <c r="AH8" s="63"/>
      <c r="AI8" s="63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64"/>
      <c r="BU8" s="64"/>
      <c r="AKR8" s="66"/>
    </row>
    <row r="9" spans="1:980" s="38" customFormat="1" ht="21.75" customHeight="1" x14ac:dyDescent="0.25">
      <c r="A9" s="31" t="s">
        <v>18</v>
      </c>
      <c r="B9" s="31"/>
      <c r="C9" s="32">
        <f>C10+C11</f>
        <v>40178158</v>
      </c>
      <c r="D9" s="32">
        <f>D10+D11</f>
        <v>13865900.040000001</v>
      </c>
      <c r="E9" s="32">
        <f>E10+E11</f>
        <v>26312257.960000001</v>
      </c>
      <c r="F9" s="32">
        <f t="shared" si="0"/>
        <v>34.511039654928929</v>
      </c>
      <c r="G9" s="32">
        <f>G10+G11</f>
        <v>16080768</v>
      </c>
      <c r="H9" s="32">
        <f>H10+H11</f>
        <v>13865900.040000001</v>
      </c>
      <c r="I9" s="33">
        <f t="shared" si="1"/>
        <v>86.226603356257613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5">
        <f t="shared" si="2"/>
        <v>2214867.959999999</v>
      </c>
      <c r="AD9" s="27">
        <f t="shared" si="3"/>
        <v>40178158</v>
      </c>
      <c r="AE9" s="35"/>
      <c r="AF9" s="27">
        <f t="shared" si="4"/>
        <v>40178158</v>
      </c>
      <c r="AG9" s="36"/>
      <c r="AH9" s="36"/>
      <c r="AI9" s="36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AKR9" s="39"/>
    </row>
    <row r="10" spans="1:980" s="47" customFormat="1" ht="21.75" customHeight="1" x14ac:dyDescent="0.25">
      <c r="A10" s="40" t="s">
        <v>19</v>
      </c>
      <c r="B10" s="40"/>
      <c r="C10" s="41">
        <f>C49</f>
        <v>40178158</v>
      </c>
      <c r="D10" s="41">
        <f>D49</f>
        <v>13865900.040000001</v>
      </c>
      <c r="E10" s="41">
        <f>E49</f>
        <v>26312257.960000001</v>
      </c>
      <c r="F10" s="41">
        <f t="shared" si="0"/>
        <v>34.511039654928929</v>
      </c>
      <c r="G10" s="41">
        <f>G49</f>
        <v>16080768</v>
      </c>
      <c r="H10" s="41">
        <f>H49</f>
        <v>13865900.040000001</v>
      </c>
      <c r="I10" s="42">
        <f t="shared" si="1"/>
        <v>86.226603356257613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35">
        <f t="shared" si="2"/>
        <v>2214867.959999999</v>
      </c>
      <c r="AD10" s="27">
        <f t="shared" si="3"/>
        <v>40178158</v>
      </c>
      <c r="AE10" s="44"/>
      <c r="AF10" s="27">
        <f t="shared" si="4"/>
        <v>40178158</v>
      </c>
      <c r="AG10" s="45"/>
      <c r="AH10" s="45"/>
      <c r="AI10" s="45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AKR10" s="48"/>
    </row>
    <row r="11" spans="1:980" s="65" customFormat="1" ht="21.75" customHeight="1" x14ac:dyDescent="0.25">
      <c r="A11" s="67" t="s">
        <v>16</v>
      </c>
      <c r="B11" s="67"/>
      <c r="C11" s="60">
        <f>C60</f>
        <v>0</v>
      </c>
      <c r="D11" s="60">
        <f>D60</f>
        <v>0</v>
      </c>
      <c r="E11" s="51">
        <f>E60</f>
        <v>0</v>
      </c>
      <c r="F11" s="68" t="e">
        <f t="shared" si="0"/>
        <v>#DIV/0!</v>
      </c>
      <c r="G11" s="51">
        <f>G60</f>
        <v>0</v>
      </c>
      <c r="H11" s="51">
        <f>H60</f>
        <v>0</v>
      </c>
      <c r="I11" s="52" t="e">
        <f t="shared" si="1"/>
        <v>#DIV/0!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35">
        <f t="shared" si="2"/>
        <v>0</v>
      </c>
      <c r="AD11" s="27">
        <f t="shared" si="3"/>
        <v>0</v>
      </c>
      <c r="AE11" s="62"/>
      <c r="AF11" s="27">
        <f t="shared" si="4"/>
        <v>0</v>
      </c>
      <c r="AG11" s="63">
        <f>C11-D11</f>
        <v>0</v>
      </c>
      <c r="AH11" s="63"/>
      <c r="AI11" s="63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64"/>
      <c r="BU11" s="64"/>
      <c r="AKR11" s="66"/>
    </row>
    <row r="12" spans="1:980" s="65" customFormat="1" ht="82.5" customHeight="1" x14ac:dyDescent="0.25">
      <c r="A12" s="69" t="s">
        <v>20</v>
      </c>
      <c r="B12" s="67"/>
      <c r="C12" s="60">
        <f>C247</f>
        <v>0</v>
      </c>
      <c r="D12" s="60">
        <f>D247</f>
        <v>0</v>
      </c>
      <c r="E12" s="51">
        <f>E247</f>
        <v>0</v>
      </c>
      <c r="F12" s="68" t="e">
        <f t="shared" si="0"/>
        <v>#DIV/0!</v>
      </c>
      <c r="G12" s="60">
        <f>G247</f>
        <v>0</v>
      </c>
      <c r="H12" s="60">
        <f>H247</f>
        <v>0</v>
      </c>
      <c r="I12" s="52" t="e">
        <f t="shared" si="1"/>
        <v>#DIV/0!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35"/>
      <c r="AD12" s="27"/>
      <c r="AE12" s="62"/>
      <c r="AF12" s="27"/>
      <c r="AG12" s="63"/>
      <c r="AH12" s="63"/>
      <c r="AI12" s="63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64"/>
      <c r="BU12" s="64"/>
      <c r="AKR12" s="66"/>
    </row>
    <row r="13" spans="1:980" s="65" customFormat="1" ht="54.75" customHeight="1" x14ac:dyDescent="0.25">
      <c r="A13" s="69" t="s">
        <v>21</v>
      </c>
      <c r="B13" s="67"/>
      <c r="C13" s="60">
        <f>C250</f>
        <v>0</v>
      </c>
      <c r="D13" s="60">
        <f>D250</f>
        <v>0</v>
      </c>
      <c r="E13" s="51">
        <f>E248</f>
        <v>0</v>
      </c>
      <c r="F13" s="68" t="e">
        <f t="shared" si="0"/>
        <v>#DIV/0!</v>
      </c>
      <c r="G13" s="51">
        <f>G248</f>
        <v>0</v>
      </c>
      <c r="H13" s="51">
        <f>H248</f>
        <v>0</v>
      </c>
      <c r="I13" s="52" t="e">
        <f t="shared" si="1"/>
        <v>#DIV/0!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35"/>
      <c r="AD13" s="27"/>
      <c r="AE13" s="62"/>
      <c r="AF13" s="27"/>
      <c r="AG13" s="63"/>
      <c r="AH13" s="63"/>
      <c r="AI13" s="63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64"/>
      <c r="BU13" s="64"/>
      <c r="AKR13" s="66"/>
    </row>
    <row r="14" spans="1:980" s="74" customFormat="1" ht="24.75" customHeight="1" x14ac:dyDescent="0.25">
      <c r="A14" s="31" t="s">
        <v>22</v>
      </c>
      <c r="B14" s="31"/>
      <c r="C14" s="32">
        <f>C15+C16</f>
        <v>7105927.9000000004</v>
      </c>
      <c r="D14" s="32">
        <f>D15+D16</f>
        <v>1855389.21</v>
      </c>
      <c r="E14" s="32">
        <f>E15+E16</f>
        <v>5250538.6900000004</v>
      </c>
      <c r="F14" s="32">
        <f t="shared" si="0"/>
        <v>26.110442381493904</v>
      </c>
      <c r="G14" s="32">
        <f>G15+G16</f>
        <v>3712039</v>
      </c>
      <c r="H14" s="32">
        <f>H15+H16</f>
        <v>1855389.21</v>
      </c>
      <c r="I14" s="33">
        <f t="shared" si="1"/>
        <v>49.983020383137138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35">
        <f t="shared" si="2"/>
        <v>1856649.79</v>
      </c>
      <c r="AD14" s="27">
        <f t="shared" si="3"/>
        <v>7105927.9000000004</v>
      </c>
      <c r="AE14" s="71"/>
      <c r="AF14" s="27">
        <f t="shared" si="4"/>
        <v>7105927.9000000004</v>
      </c>
      <c r="AG14" s="72"/>
      <c r="AH14" s="72"/>
      <c r="AI14" s="72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</row>
    <row r="15" spans="1:980" s="76" customFormat="1" ht="22.5" customHeight="1" x14ac:dyDescent="0.25">
      <c r="A15" s="40" t="s">
        <v>23</v>
      </c>
      <c r="B15" s="40"/>
      <c r="C15" s="41">
        <f t="shared" ref="C15:H15" si="6">C178</f>
        <v>6867224</v>
      </c>
      <c r="D15" s="41">
        <f t="shared" si="6"/>
        <v>1855389.21</v>
      </c>
      <c r="E15" s="41">
        <f t="shared" si="6"/>
        <v>5011834.79</v>
      </c>
      <c r="F15" s="41">
        <f t="shared" si="0"/>
        <v>27.018038293202611</v>
      </c>
      <c r="G15" s="41">
        <f t="shared" si="6"/>
        <v>3712039</v>
      </c>
      <c r="H15" s="41">
        <f t="shared" si="6"/>
        <v>1855389.21</v>
      </c>
      <c r="I15" s="42">
        <f t="shared" si="1"/>
        <v>49.983020383137138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35">
        <f t="shared" si="2"/>
        <v>1856649.79</v>
      </c>
      <c r="AD15" s="27">
        <f t="shared" si="3"/>
        <v>6867224</v>
      </c>
      <c r="AE15" s="44"/>
      <c r="AF15" s="27">
        <f t="shared" si="4"/>
        <v>6867224</v>
      </c>
      <c r="AG15" s="45"/>
      <c r="AH15" s="45"/>
      <c r="AI15" s="4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</row>
    <row r="16" spans="1:980" s="65" customFormat="1" ht="30" customHeight="1" x14ac:dyDescent="0.25">
      <c r="A16" s="77" t="s">
        <v>16</v>
      </c>
      <c r="B16" s="77"/>
      <c r="C16" s="51">
        <f>C257</f>
        <v>238703.9</v>
      </c>
      <c r="D16" s="51">
        <f t="shared" ref="D16:I16" si="7">D257</f>
        <v>0</v>
      </c>
      <c r="E16" s="51">
        <f t="shared" si="7"/>
        <v>238703.9</v>
      </c>
      <c r="F16" s="68">
        <f t="shared" si="0"/>
        <v>0</v>
      </c>
      <c r="G16" s="51">
        <f t="shared" si="7"/>
        <v>0</v>
      </c>
      <c r="H16" s="51">
        <f>H257</f>
        <v>0</v>
      </c>
      <c r="I16" s="51" t="e">
        <f t="shared" si="7"/>
        <v>#DIV/0!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35">
        <f t="shared" si="2"/>
        <v>0</v>
      </c>
      <c r="AD16" s="27">
        <f t="shared" si="3"/>
        <v>238703.9</v>
      </c>
      <c r="AE16" s="62"/>
      <c r="AF16" s="27">
        <f t="shared" si="4"/>
        <v>238703.9</v>
      </c>
      <c r="AG16" s="63"/>
      <c r="AH16" s="63"/>
      <c r="AI16" s="63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64"/>
      <c r="BU16" s="64"/>
      <c r="AKR16" s="66"/>
    </row>
    <row r="17" spans="1:980" s="65" customFormat="1" ht="30" customHeight="1" x14ac:dyDescent="0.25">
      <c r="A17" s="79" t="s">
        <v>24</v>
      </c>
      <c r="B17" s="80" t="str">
        <f>'[1]Свод школы '!B17:F17</f>
        <v>2024 год</v>
      </c>
      <c r="C17" s="80"/>
      <c r="D17" s="80"/>
      <c r="E17" s="80"/>
      <c r="F17" s="80"/>
      <c r="G17" s="80" t="s">
        <v>25</v>
      </c>
      <c r="H17" s="80"/>
      <c r="I17" s="80"/>
      <c r="J17" s="81"/>
      <c r="K17" s="81"/>
      <c r="L17" s="81"/>
      <c r="M17" s="81"/>
      <c r="N17" s="81"/>
      <c r="O17" s="81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35"/>
      <c r="AD17" s="27"/>
      <c r="AE17" s="62"/>
      <c r="AF17" s="27"/>
      <c r="AG17" s="63"/>
      <c r="AH17" s="63"/>
      <c r="AI17" s="6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64"/>
      <c r="BU17" s="64"/>
      <c r="AKR17" s="66"/>
    </row>
    <row r="18" spans="1:980" s="65" customFormat="1" ht="64.5" customHeight="1" x14ac:dyDescent="0.25">
      <c r="A18" s="79"/>
      <c r="B18" s="82" t="s">
        <v>3</v>
      </c>
      <c r="C18" s="83" t="s">
        <v>26</v>
      </c>
      <c r="D18" s="83" t="s">
        <v>27</v>
      </c>
      <c r="E18" s="83" t="s">
        <v>6</v>
      </c>
      <c r="F18" s="83" t="s">
        <v>28</v>
      </c>
      <c r="G18" s="83" t="s">
        <v>8</v>
      </c>
      <c r="H18" s="83" t="s">
        <v>27</v>
      </c>
      <c r="I18" s="82" t="s">
        <v>9</v>
      </c>
      <c r="J18" s="84"/>
      <c r="K18" s="84"/>
      <c r="L18" s="84"/>
      <c r="M18" s="84"/>
      <c r="N18" s="84"/>
      <c r="O18" s="84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35"/>
      <c r="AD18" s="27"/>
      <c r="AE18" s="62"/>
      <c r="AF18" s="27"/>
      <c r="AG18" s="63"/>
      <c r="AH18" s="63"/>
      <c r="AI18" s="63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64"/>
      <c r="BU18" s="64"/>
      <c r="AKR18" s="66"/>
    </row>
    <row r="19" spans="1:980" s="93" customFormat="1" ht="53.25" customHeight="1" x14ac:dyDescent="0.25">
      <c r="A19" s="85" t="s">
        <v>29</v>
      </c>
      <c r="B19" s="86"/>
      <c r="C19" s="87">
        <f>C20+C21</f>
        <v>38422033</v>
      </c>
      <c r="D19" s="87">
        <f>D20+D21</f>
        <v>13804400.040000001</v>
      </c>
      <c r="E19" s="87">
        <f>E20+E21</f>
        <v>24617632.960000001</v>
      </c>
      <c r="F19" s="87">
        <f t="shared" ref="F19:F25" si="8">E19/D19*100</f>
        <v>178.33178471115937</v>
      </c>
      <c r="G19" s="87">
        <f>G20+G21</f>
        <v>15843768</v>
      </c>
      <c r="H19" s="87">
        <f>H20+H21</f>
        <v>13804400.040000001</v>
      </c>
      <c r="I19" s="88">
        <f t="shared" ref="I19:I60" si="9">H19/G19*100</f>
        <v>87.128264185640688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35">
        <f t="shared" si="2"/>
        <v>2039367.959999999</v>
      </c>
      <c r="AD19" s="27">
        <f t="shared" ref="AD19:AD61" si="10">C19</f>
        <v>38422033</v>
      </c>
      <c r="AE19" s="89"/>
      <c r="AF19" s="27">
        <f t="shared" si="4"/>
        <v>38422033</v>
      </c>
      <c r="AG19" s="90"/>
      <c r="AH19" s="90"/>
      <c r="AI19" s="90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2"/>
      <c r="BU19" s="92"/>
    </row>
    <row r="20" spans="1:980" s="102" customFormat="1" ht="30" customHeight="1" x14ac:dyDescent="0.3">
      <c r="A20" s="94" t="s">
        <v>30</v>
      </c>
      <c r="B20" s="95">
        <v>211</v>
      </c>
      <c r="C20" s="96">
        <v>29510010</v>
      </c>
      <c r="D20" s="97">
        <f>H20</f>
        <v>10906400.210000001</v>
      </c>
      <c r="E20" s="97">
        <f>C20-D20</f>
        <v>18603609.789999999</v>
      </c>
      <c r="F20" s="97">
        <f>D20/C20*100</f>
        <v>36.958307401454626</v>
      </c>
      <c r="G20" s="96">
        <v>12168792</v>
      </c>
      <c r="H20" s="97">
        <v>10906400.210000001</v>
      </c>
      <c r="I20" s="98">
        <f>H20/G20*100</f>
        <v>89.625989251850143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35">
        <f t="shared" si="2"/>
        <v>1262391.7899999991</v>
      </c>
      <c r="AD20" s="27">
        <f t="shared" si="10"/>
        <v>29510010</v>
      </c>
      <c r="AE20" s="99"/>
      <c r="AF20" s="27">
        <f t="shared" si="4"/>
        <v>29510010</v>
      </c>
      <c r="AG20" s="100"/>
      <c r="AH20" s="100"/>
      <c r="AI20" s="100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101"/>
      <c r="BU20" s="101"/>
      <c r="AKR20" s="103"/>
    </row>
    <row r="21" spans="1:980" s="102" customFormat="1" ht="30" customHeight="1" x14ac:dyDescent="0.3">
      <c r="A21" s="94" t="s">
        <v>31</v>
      </c>
      <c r="B21" s="95">
        <v>213</v>
      </c>
      <c r="C21" s="96">
        <v>8912023</v>
      </c>
      <c r="D21" s="97">
        <f>H21</f>
        <v>2897999.83</v>
      </c>
      <c r="E21" s="97">
        <f>C21-D21</f>
        <v>6014023.1699999999</v>
      </c>
      <c r="F21" s="97">
        <f>D21/C21*100</f>
        <v>32.517867492038569</v>
      </c>
      <c r="G21" s="96">
        <v>3674976</v>
      </c>
      <c r="H21" s="97">
        <v>2897999.83</v>
      </c>
      <c r="I21" s="98">
        <f>H21/G21*100</f>
        <v>78.857653220048235</v>
      </c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35">
        <f t="shared" si="2"/>
        <v>776976.16999999993</v>
      </c>
      <c r="AD21" s="27">
        <f t="shared" si="10"/>
        <v>8912023</v>
      </c>
      <c r="AE21" s="99"/>
      <c r="AF21" s="27">
        <f t="shared" si="4"/>
        <v>8912023</v>
      </c>
      <c r="AG21" s="100"/>
      <c r="AH21" s="100"/>
      <c r="AI21" s="100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101"/>
      <c r="BU21" s="101"/>
      <c r="AKR21" s="103"/>
    </row>
    <row r="22" spans="1:980" s="112" customFormat="1" ht="18.75" x14ac:dyDescent="0.3">
      <c r="A22" s="104" t="s">
        <v>32</v>
      </c>
      <c r="B22" s="105"/>
      <c r="C22" s="106">
        <f>C23+C25+C27+C29+C33+C38</f>
        <v>1756125</v>
      </c>
      <c r="D22" s="106">
        <f>D23+D25+D27+D29+D33+D38</f>
        <v>61500</v>
      </c>
      <c r="E22" s="106">
        <f>E23+E25+E27+E29+E33+E38</f>
        <v>1694625</v>
      </c>
      <c r="F22" s="106">
        <f t="shared" si="8"/>
        <v>2755.4878048780488</v>
      </c>
      <c r="G22" s="106">
        <f>G23+G25+G27+G29+G33+G38</f>
        <v>237000</v>
      </c>
      <c r="H22" s="106">
        <f>H23+H25+H27+H29+H33+H38</f>
        <v>61500</v>
      </c>
      <c r="I22" s="107">
        <f t="shared" si="9"/>
        <v>25.949367088607595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35">
        <f t="shared" si="2"/>
        <v>175500</v>
      </c>
      <c r="AD22" s="108">
        <f t="shared" si="10"/>
        <v>1756125</v>
      </c>
      <c r="AE22" s="109"/>
      <c r="AF22" s="108">
        <f t="shared" si="4"/>
        <v>1756125</v>
      </c>
      <c r="AG22" s="110"/>
      <c r="AH22" s="110"/>
      <c r="AI22" s="110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</row>
    <row r="23" spans="1:980" s="119" customFormat="1" ht="37.5" x14ac:dyDescent="0.3">
      <c r="A23" s="113" t="s">
        <v>33</v>
      </c>
      <c r="B23" s="86"/>
      <c r="C23" s="114">
        <f>C24</f>
        <v>0</v>
      </c>
      <c r="D23" s="114">
        <f>D24</f>
        <v>0</v>
      </c>
      <c r="E23" s="114">
        <f>E24</f>
        <v>0</v>
      </c>
      <c r="F23" s="114" t="e">
        <f t="shared" si="8"/>
        <v>#DIV/0!</v>
      </c>
      <c r="G23" s="114">
        <f>G24</f>
        <v>0</v>
      </c>
      <c r="H23" s="114">
        <f>H24</f>
        <v>0</v>
      </c>
      <c r="I23" s="115" t="e">
        <f t="shared" si="9"/>
        <v>#DIV/0!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35">
        <f t="shared" si="2"/>
        <v>0</v>
      </c>
      <c r="AD23" s="27">
        <f t="shared" si="10"/>
        <v>0</v>
      </c>
      <c r="AE23" s="116"/>
      <c r="AF23" s="27">
        <f t="shared" si="4"/>
        <v>0</v>
      </c>
      <c r="AG23" s="117"/>
      <c r="AH23" s="117"/>
      <c r="AI23" s="117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</row>
    <row r="24" spans="1:980" s="124" customFormat="1" ht="64.5" customHeight="1" x14ac:dyDescent="0.3">
      <c r="A24" s="94" t="s">
        <v>34</v>
      </c>
      <c r="B24" s="120">
        <v>2120003</v>
      </c>
      <c r="C24" s="96">
        <v>0</v>
      </c>
      <c r="D24" s="97">
        <f>H24</f>
        <v>0</v>
      </c>
      <c r="E24" s="97">
        <f>C24-D24</f>
        <v>0</v>
      </c>
      <c r="F24" s="97" t="e">
        <f>D24/C24*100</f>
        <v>#DIV/0!</v>
      </c>
      <c r="G24" s="97"/>
      <c r="H24" s="97"/>
      <c r="I24" s="98" t="e">
        <f t="shared" si="9"/>
        <v>#DIV/0!</v>
      </c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35">
        <f t="shared" si="2"/>
        <v>0</v>
      </c>
      <c r="AD24" s="27">
        <f t="shared" si="10"/>
        <v>0</v>
      </c>
      <c r="AE24" s="121"/>
      <c r="AF24" s="27">
        <f t="shared" si="4"/>
        <v>0</v>
      </c>
      <c r="AG24" s="122"/>
      <c r="AH24" s="122"/>
      <c r="AI24" s="122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23"/>
      <c r="BU24" s="123"/>
    </row>
    <row r="25" spans="1:980" s="129" customFormat="1" ht="64.5" customHeight="1" x14ac:dyDescent="0.25">
      <c r="A25" s="125" t="s">
        <v>35</v>
      </c>
      <c r="B25" s="86"/>
      <c r="C25" s="126">
        <f>C26</f>
        <v>0</v>
      </c>
      <c r="D25" s="126">
        <f>D26</f>
        <v>0</v>
      </c>
      <c r="E25" s="126">
        <f>E26</f>
        <v>0</v>
      </c>
      <c r="F25" s="126" t="e">
        <f t="shared" si="8"/>
        <v>#DIV/0!</v>
      </c>
      <c r="G25" s="126">
        <f>G26</f>
        <v>0</v>
      </c>
      <c r="H25" s="126">
        <f>H26</f>
        <v>0</v>
      </c>
      <c r="I25" s="127" t="e">
        <f t="shared" si="9"/>
        <v>#DIV/0!</v>
      </c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35">
        <f t="shared" si="2"/>
        <v>0</v>
      </c>
      <c r="AD25" s="27">
        <f t="shared" si="10"/>
        <v>0</v>
      </c>
      <c r="AE25" s="116"/>
      <c r="AF25" s="27">
        <f t="shared" si="4"/>
        <v>0</v>
      </c>
      <c r="AG25" s="117"/>
      <c r="AH25" s="117"/>
      <c r="AI25" s="117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</row>
    <row r="26" spans="1:980" s="124" customFormat="1" ht="33.75" customHeight="1" x14ac:dyDescent="0.3">
      <c r="A26" s="130" t="s">
        <v>36</v>
      </c>
      <c r="B26" s="120">
        <v>2210007</v>
      </c>
      <c r="C26" s="96"/>
      <c r="D26" s="97">
        <f>H26</f>
        <v>0</v>
      </c>
      <c r="E26" s="97">
        <f>C26-D26</f>
        <v>0</v>
      </c>
      <c r="F26" s="97" t="e">
        <f>D26/C26*100</f>
        <v>#DIV/0!</v>
      </c>
      <c r="G26" s="97"/>
      <c r="H26" s="97"/>
      <c r="I26" s="98" t="e">
        <f>H26/G26*100</f>
        <v>#DIV/0!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35">
        <f t="shared" si="2"/>
        <v>0</v>
      </c>
      <c r="AD26" s="27">
        <f t="shared" si="10"/>
        <v>0</v>
      </c>
      <c r="AE26" s="121"/>
      <c r="AF26" s="27">
        <f t="shared" si="4"/>
        <v>0</v>
      </c>
      <c r="AG26" s="122"/>
      <c r="AH26" s="122"/>
      <c r="AI26" s="122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23"/>
      <c r="BU26" s="123"/>
    </row>
    <row r="27" spans="1:980" s="133" customFormat="1" ht="18.75" x14ac:dyDescent="0.25">
      <c r="A27" s="131" t="s">
        <v>37</v>
      </c>
      <c r="B27" s="86">
        <v>225</v>
      </c>
      <c r="C27" s="126">
        <f>C28</f>
        <v>50000</v>
      </c>
      <c r="D27" s="126">
        <f>D28</f>
        <v>13000</v>
      </c>
      <c r="E27" s="126">
        <f>E28</f>
        <v>37000</v>
      </c>
      <c r="F27" s="126">
        <f t="shared" ref="F27:F33" si="11">E27/D27*100</f>
        <v>284.61538461538464</v>
      </c>
      <c r="G27" s="126">
        <f>G28</f>
        <v>50000</v>
      </c>
      <c r="H27" s="126">
        <f>H28</f>
        <v>13000</v>
      </c>
      <c r="I27" s="127">
        <f t="shared" si="9"/>
        <v>26</v>
      </c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35">
        <f t="shared" si="2"/>
        <v>37000</v>
      </c>
      <c r="AD27" s="27">
        <f t="shared" si="10"/>
        <v>50000</v>
      </c>
      <c r="AE27" s="89"/>
      <c r="AF27" s="27">
        <f t="shared" si="4"/>
        <v>50000</v>
      </c>
      <c r="AG27" s="90"/>
      <c r="AH27" s="90"/>
      <c r="AI27" s="90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</row>
    <row r="28" spans="1:980" s="140" customFormat="1" ht="18.75" x14ac:dyDescent="0.3">
      <c r="A28" s="134" t="s">
        <v>38</v>
      </c>
      <c r="B28" s="135">
        <v>2250063</v>
      </c>
      <c r="C28" s="96">
        <v>50000</v>
      </c>
      <c r="D28" s="97">
        <f>H28</f>
        <v>13000</v>
      </c>
      <c r="E28" s="97">
        <f>C28-D28</f>
        <v>37000</v>
      </c>
      <c r="F28" s="97">
        <f>D28/C28*100</f>
        <v>26</v>
      </c>
      <c r="G28" s="97">
        <v>50000</v>
      </c>
      <c r="H28" s="97">
        <v>13000</v>
      </c>
      <c r="I28" s="98">
        <f>H28/G28*100</f>
        <v>26</v>
      </c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35">
        <f t="shared" si="2"/>
        <v>37000</v>
      </c>
      <c r="AD28" s="27">
        <f t="shared" si="10"/>
        <v>50000</v>
      </c>
      <c r="AE28" s="136"/>
      <c r="AF28" s="27">
        <f t="shared" si="4"/>
        <v>50000</v>
      </c>
      <c r="AG28" s="137"/>
      <c r="AH28" s="137"/>
      <c r="AI28" s="137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9"/>
      <c r="BU28" s="139"/>
    </row>
    <row r="29" spans="1:980" s="133" customFormat="1" ht="18.75" x14ac:dyDescent="0.25">
      <c r="A29" s="131" t="s">
        <v>39</v>
      </c>
      <c r="B29" s="86">
        <v>226</v>
      </c>
      <c r="C29" s="126">
        <f>SUM(C30:C32)</f>
        <v>121500</v>
      </c>
      <c r="D29" s="126">
        <f>SUM(D30:D32)</f>
        <v>3000</v>
      </c>
      <c r="E29" s="126">
        <f>SUM(E30:E32)</f>
        <v>118500</v>
      </c>
      <c r="F29" s="126">
        <f t="shared" si="11"/>
        <v>3950</v>
      </c>
      <c r="G29" s="126">
        <f>SUM(G30:G32)</f>
        <v>121500</v>
      </c>
      <c r="H29" s="126">
        <f>SUM(H30:H32)</f>
        <v>3000</v>
      </c>
      <c r="I29" s="127">
        <f t="shared" si="9"/>
        <v>2.4691358024691357</v>
      </c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35">
        <f t="shared" si="2"/>
        <v>118500</v>
      </c>
      <c r="AD29" s="27">
        <f t="shared" si="10"/>
        <v>121500</v>
      </c>
      <c r="AE29" s="89"/>
      <c r="AF29" s="27">
        <f t="shared" si="4"/>
        <v>121500</v>
      </c>
      <c r="AG29" s="90"/>
      <c r="AH29" s="90"/>
      <c r="AI29" s="90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</row>
    <row r="30" spans="1:980" s="143" customFormat="1" ht="24.75" customHeight="1" x14ac:dyDescent="0.3">
      <c r="A30" s="141" t="s">
        <v>40</v>
      </c>
      <c r="B30" s="135">
        <v>2260034</v>
      </c>
      <c r="C30" s="96"/>
      <c r="D30" s="97">
        <f>H30</f>
        <v>0</v>
      </c>
      <c r="E30" s="97">
        <f>C30-D30</f>
        <v>0</v>
      </c>
      <c r="F30" s="97" t="e">
        <f>D30/C30*100</f>
        <v>#DIV/0!</v>
      </c>
      <c r="G30" s="97"/>
      <c r="H30" s="97"/>
      <c r="I30" s="98" t="e">
        <f>H30/G30*100</f>
        <v>#DIV/0!</v>
      </c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35">
        <f t="shared" si="2"/>
        <v>0</v>
      </c>
      <c r="AD30" s="27">
        <f t="shared" si="10"/>
        <v>0</v>
      </c>
      <c r="AE30" s="136"/>
      <c r="AF30" s="27">
        <f t="shared" si="4"/>
        <v>0</v>
      </c>
      <c r="AG30" s="137"/>
      <c r="AH30" s="137"/>
      <c r="AI30" s="137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42"/>
      <c r="BU30" s="142"/>
    </row>
    <row r="31" spans="1:980" s="143" customFormat="1" ht="36.75" customHeight="1" x14ac:dyDescent="0.3">
      <c r="A31" s="144" t="s">
        <v>41</v>
      </c>
      <c r="B31" s="135">
        <v>2260035</v>
      </c>
      <c r="C31" s="96">
        <v>121500</v>
      </c>
      <c r="D31" s="97">
        <f t="shared" ref="D31:D32" si="12">H31</f>
        <v>3000</v>
      </c>
      <c r="E31" s="97">
        <f>C31-D31</f>
        <v>118500</v>
      </c>
      <c r="F31" s="97">
        <f>D31/C31*100</f>
        <v>2.4691358024691357</v>
      </c>
      <c r="G31" s="97">
        <v>121500</v>
      </c>
      <c r="H31" s="97">
        <v>3000</v>
      </c>
      <c r="I31" s="98">
        <f>H31/G31*100</f>
        <v>2.4691358024691357</v>
      </c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35">
        <f t="shared" si="2"/>
        <v>118500</v>
      </c>
      <c r="AD31" s="27">
        <f t="shared" si="10"/>
        <v>121500</v>
      </c>
      <c r="AE31" s="136"/>
      <c r="AF31" s="27">
        <f t="shared" si="4"/>
        <v>121500</v>
      </c>
      <c r="AG31" s="137"/>
      <c r="AH31" s="137"/>
      <c r="AI31" s="137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42"/>
      <c r="BU31" s="142"/>
    </row>
    <row r="32" spans="1:980" s="140" customFormat="1" ht="41.25" customHeight="1" x14ac:dyDescent="0.3">
      <c r="A32" s="134" t="s">
        <v>42</v>
      </c>
      <c r="B32" s="135">
        <v>2260055</v>
      </c>
      <c r="C32" s="96"/>
      <c r="D32" s="97">
        <f t="shared" si="12"/>
        <v>0</v>
      </c>
      <c r="E32" s="97">
        <f>C32-D32</f>
        <v>0</v>
      </c>
      <c r="F32" s="97" t="e">
        <f>D32/C32*100</f>
        <v>#DIV/0!</v>
      </c>
      <c r="G32" s="97"/>
      <c r="H32" s="97"/>
      <c r="I32" s="98" t="e">
        <f>H32/G32*100</f>
        <v>#DIV/0!</v>
      </c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35">
        <f t="shared" si="2"/>
        <v>0</v>
      </c>
      <c r="AD32" s="27">
        <f t="shared" si="10"/>
        <v>0</v>
      </c>
      <c r="AE32" s="136"/>
      <c r="AF32" s="27">
        <f t="shared" si="4"/>
        <v>0</v>
      </c>
      <c r="AG32" s="137"/>
      <c r="AH32" s="137"/>
      <c r="AI32" s="137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9"/>
      <c r="BU32" s="139"/>
    </row>
    <row r="33" spans="1:73" s="133" customFormat="1" ht="18.75" x14ac:dyDescent="0.25">
      <c r="A33" s="131" t="s">
        <v>43</v>
      </c>
      <c r="B33" s="86">
        <v>310</v>
      </c>
      <c r="C33" s="126">
        <f>SUM(C34:C37)</f>
        <v>1432125</v>
      </c>
      <c r="D33" s="126">
        <f>SUM(D34:D37)</f>
        <v>0</v>
      </c>
      <c r="E33" s="126">
        <f>SUM(E34:E37)</f>
        <v>1432125</v>
      </c>
      <c r="F33" s="126" t="e">
        <f t="shared" si="11"/>
        <v>#DIV/0!</v>
      </c>
      <c r="G33" s="126">
        <f>SUM(G34:G37)</f>
        <v>0</v>
      </c>
      <c r="H33" s="126">
        <f>SUM(H34:H37)</f>
        <v>0</v>
      </c>
      <c r="I33" s="127" t="e">
        <f t="shared" si="9"/>
        <v>#DIV/0!</v>
      </c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35">
        <f t="shared" si="2"/>
        <v>0</v>
      </c>
      <c r="AD33" s="27">
        <f t="shared" si="10"/>
        <v>1432125</v>
      </c>
      <c r="AE33" s="89"/>
      <c r="AF33" s="27">
        <f t="shared" si="4"/>
        <v>1432125</v>
      </c>
      <c r="AG33" s="90"/>
      <c r="AH33" s="90"/>
      <c r="AI33" s="90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</row>
    <row r="34" spans="1:73" s="140" customFormat="1" ht="18.75" x14ac:dyDescent="0.3">
      <c r="A34" s="145" t="s">
        <v>44</v>
      </c>
      <c r="B34" s="120">
        <v>3100032</v>
      </c>
      <c r="C34" s="96"/>
      <c r="D34" s="97">
        <f>H34</f>
        <v>0</v>
      </c>
      <c r="E34" s="97">
        <f>C34-D34</f>
        <v>0</v>
      </c>
      <c r="F34" s="97" t="e">
        <f t="shared" ref="F34:F59" si="13">D34/C34*100</f>
        <v>#DIV/0!</v>
      </c>
      <c r="G34" s="97"/>
      <c r="H34" s="97"/>
      <c r="I34" s="98" t="e">
        <f t="shared" si="9"/>
        <v>#DIV/0!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35">
        <f t="shared" si="2"/>
        <v>0</v>
      </c>
      <c r="AD34" s="27">
        <f t="shared" si="10"/>
        <v>0</v>
      </c>
      <c r="AE34" s="136"/>
      <c r="AF34" s="27">
        <f t="shared" si="4"/>
        <v>0</v>
      </c>
      <c r="AG34" s="137"/>
      <c r="AH34" s="137"/>
      <c r="AI34" s="137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9"/>
      <c r="BU34" s="139"/>
    </row>
    <row r="35" spans="1:73" s="150" customFormat="1" ht="18.75" x14ac:dyDescent="0.3">
      <c r="A35" s="145" t="s">
        <v>45</v>
      </c>
      <c r="B35" s="120">
        <v>3100033</v>
      </c>
      <c r="C35" s="96"/>
      <c r="D35" s="97">
        <f t="shared" ref="D35:D37" si="14">H35</f>
        <v>0</v>
      </c>
      <c r="E35" s="97">
        <f>C35-D35</f>
        <v>0</v>
      </c>
      <c r="F35" s="97" t="e">
        <f t="shared" si="13"/>
        <v>#DIV/0!</v>
      </c>
      <c r="G35" s="97"/>
      <c r="H35" s="97"/>
      <c r="I35" s="98" t="e">
        <f t="shared" si="9"/>
        <v>#DIV/0!</v>
      </c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35">
        <f t="shared" si="2"/>
        <v>0</v>
      </c>
      <c r="AD35" s="27">
        <f t="shared" si="10"/>
        <v>0</v>
      </c>
      <c r="AE35" s="146"/>
      <c r="AF35" s="27">
        <f t="shared" si="4"/>
        <v>0</v>
      </c>
      <c r="AG35" s="147"/>
      <c r="AH35" s="147"/>
      <c r="AI35" s="147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9"/>
      <c r="BU35" s="149"/>
    </row>
    <row r="36" spans="1:73" s="140" customFormat="1" ht="31.5" x14ac:dyDescent="0.3">
      <c r="A36" s="151" t="s">
        <v>46</v>
      </c>
      <c r="B36" s="120">
        <v>3100034</v>
      </c>
      <c r="C36" s="96">
        <v>1232125</v>
      </c>
      <c r="D36" s="97">
        <f t="shared" si="14"/>
        <v>0</v>
      </c>
      <c r="E36" s="97">
        <f>C36-D36</f>
        <v>1232125</v>
      </c>
      <c r="F36" s="97">
        <f t="shared" si="13"/>
        <v>0</v>
      </c>
      <c r="G36" s="97"/>
      <c r="H36" s="97"/>
      <c r="I36" s="98" t="e">
        <f t="shared" si="9"/>
        <v>#DIV/0!</v>
      </c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35">
        <f>G36-H36</f>
        <v>0</v>
      </c>
      <c r="AD36" s="27">
        <f t="shared" si="10"/>
        <v>1232125</v>
      </c>
      <c r="AE36" s="136"/>
      <c r="AF36" s="27">
        <f t="shared" si="4"/>
        <v>1232125</v>
      </c>
      <c r="AG36" s="137"/>
      <c r="AH36" s="137"/>
      <c r="AI36" s="137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9"/>
      <c r="BU36" s="139"/>
    </row>
    <row r="37" spans="1:73" s="140" customFormat="1" ht="18.75" x14ac:dyDescent="0.3">
      <c r="A37" s="145" t="s">
        <v>47</v>
      </c>
      <c r="B37" s="120">
        <v>3100035</v>
      </c>
      <c r="C37" s="96">
        <v>200000</v>
      </c>
      <c r="D37" s="97">
        <f t="shared" si="14"/>
        <v>0</v>
      </c>
      <c r="E37" s="97">
        <f>C37-D37</f>
        <v>200000</v>
      </c>
      <c r="F37" s="97">
        <f t="shared" si="13"/>
        <v>0</v>
      </c>
      <c r="G37" s="97"/>
      <c r="H37" s="97"/>
      <c r="I37" s="98" t="e">
        <f t="shared" si="9"/>
        <v>#DIV/0!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35">
        <f t="shared" si="2"/>
        <v>0</v>
      </c>
      <c r="AD37" s="27">
        <f t="shared" si="10"/>
        <v>200000</v>
      </c>
      <c r="AE37" s="136"/>
      <c r="AF37" s="27">
        <f t="shared" si="4"/>
        <v>200000</v>
      </c>
      <c r="AG37" s="137"/>
      <c r="AH37" s="137"/>
      <c r="AI37" s="137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9"/>
      <c r="BU37" s="139"/>
    </row>
    <row r="38" spans="1:73" s="160" customFormat="1" ht="18.75" x14ac:dyDescent="0.25">
      <c r="A38" s="152" t="s">
        <v>48</v>
      </c>
      <c r="B38" s="153">
        <v>340</v>
      </c>
      <c r="C38" s="154">
        <f>C39+C46</f>
        <v>152500</v>
      </c>
      <c r="D38" s="154">
        <f>D39+D46</f>
        <v>45500</v>
      </c>
      <c r="E38" s="154">
        <f>E39+E46</f>
        <v>107000</v>
      </c>
      <c r="F38" s="155">
        <f t="shared" si="13"/>
        <v>29.836065573770494</v>
      </c>
      <c r="G38" s="154">
        <f>G39+G46</f>
        <v>65500</v>
      </c>
      <c r="H38" s="154">
        <f>H39+H46</f>
        <v>45500</v>
      </c>
      <c r="I38" s="156">
        <f t="shared" si="9"/>
        <v>69.465648854961842</v>
      </c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35">
        <f t="shared" si="2"/>
        <v>20000</v>
      </c>
      <c r="AD38" s="27">
        <f t="shared" si="10"/>
        <v>152500</v>
      </c>
      <c r="AE38" s="157"/>
      <c r="AF38" s="27">
        <f t="shared" si="4"/>
        <v>152500</v>
      </c>
      <c r="AG38" s="158"/>
      <c r="AH38" s="158"/>
      <c r="AI38" s="158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</row>
    <row r="39" spans="1:73" s="133" customFormat="1" ht="18.75" x14ac:dyDescent="0.25">
      <c r="A39" s="131"/>
      <c r="B39" s="86">
        <v>346</v>
      </c>
      <c r="C39" s="126">
        <f>SUM(C40:C45)</f>
        <v>107000</v>
      </c>
      <c r="D39" s="126">
        <f>SUM(D40:D45)</f>
        <v>0</v>
      </c>
      <c r="E39" s="126">
        <f>SUM(E40:E45)</f>
        <v>107000</v>
      </c>
      <c r="F39" s="161">
        <f t="shared" si="13"/>
        <v>0</v>
      </c>
      <c r="G39" s="126">
        <f>SUM(G40:G45)</f>
        <v>20000</v>
      </c>
      <c r="H39" s="126">
        <f>SUM(H40:H45)</f>
        <v>0</v>
      </c>
      <c r="I39" s="127">
        <f t="shared" si="9"/>
        <v>0</v>
      </c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35">
        <f t="shared" si="2"/>
        <v>20000</v>
      </c>
      <c r="AD39" s="27">
        <f t="shared" si="10"/>
        <v>107000</v>
      </c>
      <c r="AE39" s="89"/>
      <c r="AF39" s="27">
        <f t="shared" si="4"/>
        <v>107000</v>
      </c>
      <c r="AG39" s="90"/>
      <c r="AH39" s="90"/>
      <c r="AI39" s="90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</row>
    <row r="40" spans="1:73" s="150" customFormat="1" ht="50.25" customHeight="1" x14ac:dyDescent="0.3">
      <c r="A40" s="151" t="s">
        <v>49</v>
      </c>
      <c r="B40" s="120">
        <v>3460017</v>
      </c>
      <c r="C40" s="96">
        <v>67000</v>
      </c>
      <c r="D40" s="97">
        <f>H40</f>
        <v>0</v>
      </c>
      <c r="E40" s="97">
        <f t="shared" ref="E40:E45" si="15">C40-D40</f>
        <v>67000</v>
      </c>
      <c r="F40" s="97">
        <f t="shared" si="13"/>
        <v>0</v>
      </c>
      <c r="G40" s="97"/>
      <c r="H40" s="97"/>
      <c r="I40" s="98" t="e">
        <f t="shared" si="9"/>
        <v>#DIV/0!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35">
        <f t="shared" si="2"/>
        <v>0</v>
      </c>
      <c r="AD40" s="27">
        <f t="shared" si="10"/>
        <v>67000</v>
      </c>
      <c r="AE40" s="146"/>
      <c r="AF40" s="27">
        <f t="shared" si="4"/>
        <v>67000</v>
      </c>
      <c r="AG40" s="147"/>
      <c r="AH40" s="147"/>
      <c r="AI40" s="147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9"/>
      <c r="BU40" s="149"/>
    </row>
    <row r="41" spans="1:73" s="150" customFormat="1" ht="52.5" customHeight="1" x14ac:dyDescent="0.3">
      <c r="A41" s="151" t="s">
        <v>50</v>
      </c>
      <c r="B41" s="120">
        <v>3460018</v>
      </c>
      <c r="C41" s="96"/>
      <c r="D41" s="97">
        <f>H41</f>
        <v>0</v>
      </c>
      <c r="E41" s="97">
        <f t="shared" si="15"/>
        <v>0</v>
      </c>
      <c r="F41" s="97" t="e">
        <f t="shared" si="13"/>
        <v>#DIV/0!</v>
      </c>
      <c r="G41" s="97"/>
      <c r="H41" s="97"/>
      <c r="I41" s="98" t="e">
        <f t="shared" si="9"/>
        <v>#DIV/0!</v>
      </c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35">
        <f t="shared" si="2"/>
        <v>0</v>
      </c>
      <c r="AD41" s="27">
        <f t="shared" si="10"/>
        <v>0</v>
      </c>
      <c r="AE41" s="146"/>
      <c r="AF41" s="27">
        <f t="shared" si="4"/>
        <v>0</v>
      </c>
      <c r="AG41" s="147"/>
      <c r="AH41" s="147"/>
      <c r="AI41" s="147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9"/>
      <c r="BU41" s="149"/>
    </row>
    <row r="42" spans="1:73" s="150" customFormat="1" ht="60.75" customHeight="1" x14ac:dyDescent="0.3">
      <c r="A42" s="151" t="s">
        <v>51</v>
      </c>
      <c r="B42" s="120">
        <v>3460019</v>
      </c>
      <c r="C42" s="96"/>
      <c r="D42" s="97">
        <f>H42</f>
        <v>0</v>
      </c>
      <c r="E42" s="97">
        <f t="shared" si="15"/>
        <v>0</v>
      </c>
      <c r="F42" s="97" t="e">
        <f t="shared" si="13"/>
        <v>#DIV/0!</v>
      </c>
      <c r="G42" s="97"/>
      <c r="H42" s="97"/>
      <c r="I42" s="98" t="e">
        <f t="shared" si="9"/>
        <v>#DIV/0!</v>
      </c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35">
        <f t="shared" si="2"/>
        <v>0</v>
      </c>
      <c r="AD42" s="27">
        <f t="shared" si="10"/>
        <v>0</v>
      </c>
      <c r="AE42" s="146"/>
      <c r="AF42" s="27">
        <f t="shared" si="4"/>
        <v>0</v>
      </c>
      <c r="AG42" s="147"/>
      <c r="AH42" s="147"/>
      <c r="AI42" s="147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9"/>
      <c r="BU42" s="149"/>
    </row>
    <row r="43" spans="1:73" s="140" customFormat="1" ht="18.75" x14ac:dyDescent="0.3">
      <c r="A43" s="162" t="s">
        <v>52</v>
      </c>
      <c r="B43" s="120">
        <v>3460020</v>
      </c>
      <c r="C43" s="96"/>
      <c r="D43" s="97">
        <f>H43</f>
        <v>0</v>
      </c>
      <c r="E43" s="97">
        <f t="shared" si="15"/>
        <v>0</v>
      </c>
      <c r="F43" s="97" t="e">
        <f t="shared" si="13"/>
        <v>#DIV/0!</v>
      </c>
      <c r="G43" s="97"/>
      <c r="H43" s="97"/>
      <c r="I43" s="98" t="e">
        <f t="shared" si="9"/>
        <v>#DIV/0!</v>
      </c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35">
        <f t="shared" si="2"/>
        <v>0</v>
      </c>
      <c r="AD43" s="27">
        <f t="shared" si="10"/>
        <v>0</v>
      </c>
      <c r="AE43" s="136"/>
      <c r="AF43" s="27">
        <f t="shared" si="4"/>
        <v>0</v>
      </c>
      <c r="AG43" s="137"/>
      <c r="AH43" s="137"/>
      <c r="AI43" s="137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9"/>
      <c r="BU43" s="139"/>
    </row>
    <row r="44" spans="1:73" s="140" customFormat="1" ht="18.75" x14ac:dyDescent="0.3">
      <c r="A44" s="151" t="s">
        <v>53</v>
      </c>
      <c r="B44" s="120">
        <v>3460021</v>
      </c>
      <c r="C44" s="96"/>
      <c r="D44" s="97">
        <f>H44</f>
        <v>0</v>
      </c>
      <c r="E44" s="97">
        <f t="shared" si="15"/>
        <v>0</v>
      </c>
      <c r="F44" s="97" t="e">
        <f t="shared" si="13"/>
        <v>#DIV/0!</v>
      </c>
      <c r="G44" s="97"/>
      <c r="H44" s="97"/>
      <c r="I44" s="98" t="e">
        <f t="shared" si="9"/>
        <v>#DIV/0!</v>
      </c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35">
        <f t="shared" si="2"/>
        <v>0</v>
      </c>
      <c r="AD44" s="27">
        <f t="shared" si="10"/>
        <v>0</v>
      </c>
      <c r="AE44" s="136"/>
      <c r="AF44" s="27">
        <f t="shared" si="4"/>
        <v>0</v>
      </c>
      <c r="AG44" s="137"/>
      <c r="AH44" s="137"/>
      <c r="AI44" s="137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9"/>
      <c r="BU44" s="139"/>
    </row>
    <row r="45" spans="1:73" s="140" customFormat="1" ht="18.75" x14ac:dyDescent="0.3">
      <c r="A45" s="162" t="s">
        <v>54</v>
      </c>
      <c r="B45" s="120">
        <v>3460041</v>
      </c>
      <c r="C45" s="96">
        <v>40000</v>
      </c>
      <c r="D45" s="97"/>
      <c r="E45" s="97">
        <f t="shared" si="15"/>
        <v>40000</v>
      </c>
      <c r="F45" s="97">
        <f t="shared" si="13"/>
        <v>0</v>
      </c>
      <c r="G45" s="97">
        <v>20000</v>
      </c>
      <c r="H45" s="97"/>
      <c r="I45" s="98">
        <f t="shared" si="9"/>
        <v>0</v>
      </c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35"/>
      <c r="AD45" s="27"/>
      <c r="AE45" s="136"/>
      <c r="AF45" s="27"/>
      <c r="AG45" s="137"/>
      <c r="AH45" s="137"/>
      <c r="AI45" s="137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9"/>
      <c r="BU45" s="139"/>
    </row>
    <row r="46" spans="1:73" s="133" customFormat="1" ht="18.75" x14ac:dyDescent="0.25">
      <c r="A46" s="125"/>
      <c r="B46" s="86">
        <v>349</v>
      </c>
      <c r="C46" s="126">
        <f>SUM(C47:C48)</f>
        <v>45500</v>
      </c>
      <c r="D46" s="126">
        <f>SUM(D47:D48)</f>
        <v>45500</v>
      </c>
      <c r="E46" s="126">
        <f>SUM(E47:E48)</f>
        <v>0</v>
      </c>
      <c r="F46" s="161">
        <f t="shared" si="13"/>
        <v>100</v>
      </c>
      <c r="G46" s="126">
        <f>SUM(G47:G48)</f>
        <v>45500</v>
      </c>
      <c r="H46" s="126">
        <f>SUM(H47:H48)</f>
        <v>45500</v>
      </c>
      <c r="I46" s="127">
        <f t="shared" si="9"/>
        <v>100</v>
      </c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35">
        <f t="shared" si="2"/>
        <v>0</v>
      </c>
      <c r="AD46" s="27">
        <f t="shared" si="10"/>
        <v>45500</v>
      </c>
      <c r="AE46" s="89"/>
      <c r="AF46" s="27">
        <f t="shared" si="4"/>
        <v>45500</v>
      </c>
      <c r="AG46" s="90"/>
      <c r="AH46" s="90"/>
      <c r="AI46" s="90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</row>
    <row r="47" spans="1:73" s="150" customFormat="1" ht="39" customHeight="1" x14ac:dyDescent="0.3">
      <c r="A47" s="163" t="s">
        <v>55</v>
      </c>
      <c r="B47" s="120">
        <v>3490000</v>
      </c>
      <c r="C47" s="96">
        <v>40500</v>
      </c>
      <c r="D47" s="97">
        <f>H47</f>
        <v>40500</v>
      </c>
      <c r="E47" s="97">
        <f>C47-D47</f>
        <v>0</v>
      </c>
      <c r="F47" s="97">
        <f>D47/C47*100</f>
        <v>100</v>
      </c>
      <c r="G47" s="97">
        <v>40500</v>
      </c>
      <c r="H47" s="97">
        <v>40500</v>
      </c>
      <c r="I47" s="98">
        <f t="shared" si="9"/>
        <v>100</v>
      </c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35">
        <f t="shared" si="2"/>
        <v>0</v>
      </c>
      <c r="AD47" s="27">
        <f t="shared" si="10"/>
        <v>40500</v>
      </c>
      <c r="AE47" s="146"/>
      <c r="AF47" s="27">
        <f t="shared" si="4"/>
        <v>40500</v>
      </c>
      <c r="AG47" s="147"/>
      <c r="AH47" s="147"/>
      <c r="AI47" s="147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9"/>
      <c r="BU47" s="149"/>
    </row>
    <row r="48" spans="1:73" s="150" customFormat="1" ht="36" customHeight="1" x14ac:dyDescent="0.3">
      <c r="A48" s="145" t="s">
        <v>56</v>
      </c>
      <c r="B48" s="120">
        <v>3490004</v>
      </c>
      <c r="C48" s="96">
        <v>5000</v>
      </c>
      <c r="D48" s="97">
        <f>H48</f>
        <v>5000</v>
      </c>
      <c r="E48" s="97">
        <f>C48-D48</f>
        <v>0</v>
      </c>
      <c r="F48" s="97">
        <f>D48/C48*100</f>
        <v>100</v>
      </c>
      <c r="G48" s="97">
        <v>5000</v>
      </c>
      <c r="H48" s="97">
        <v>5000</v>
      </c>
      <c r="I48" s="98">
        <f t="shared" si="9"/>
        <v>100</v>
      </c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35">
        <f t="shared" si="2"/>
        <v>0</v>
      </c>
      <c r="AD48" s="27">
        <f t="shared" si="10"/>
        <v>5000</v>
      </c>
      <c r="AE48" s="146"/>
      <c r="AF48" s="27">
        <f t="shared" si="4"/>
        <v>5000</v>
      </c>
      <c r="AG48" s="147"/>
      <c r="AH48" s="147"/>
      <c r="AI48" s="147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9"/>
      <c r="BU48" s="149"/>
    </row>
    <row r="49" spans="1:980" s="172" customFormat="1" ht="165" customHeight="1" x14ac:dyDescent="0.25">
      <c r="A49" s="164" t="s">
        <v>57</v>
      </c>
      <c r="B49" s="165" t="s">
        <v>58</v>
      </c>
      <c r="C49" s="166">
        <f>C22+C19</f>
        <v>40178158</v>
      </c>
      <c r="D49" s="166">
        <f>D22+D19</f>
        <v>13865900.040000001</v>
      </c>
      <c r="E49" s="166">
        <f>E22+E19</f>
        <v>26312257.960000001</v>
      </c>
      <c r="F49" s="166">
        <f>D49/C49*100</f>
        <v>34.511039654928929</v>
      </c>
      <c r="G49" s="166">
        <f>G22+G19</f>
        <v>16080768</v>
      </c>
      <c r="H49" s="166">
        <f>H22+H19</f>
        <v>13865900.040000001</v>
      </c>
      <c r="I49" s="167">
        <f t="shared" si="9"/>
        <v>86.226603356257613</v>
      </c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35">
        <f>G49-H49</f>
        <v>2214867.959999999</v>
      </c>
      <c r="AD49" s="27">
        <f t="shared" si="10"/>
        <v>40178158</v>
      </c>
      <c r="AE49" s="168"/>
      <c r="AF49" s="27">
        <f t="shared" si="4"/>
        <v>40178158</v>
      </c>
      <c r="AG49" s="169"/>
      <c r="AH49" s="169"/>
      <c r="AI49" s="169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1"/>
      <c r="BU49" s="171"/>
    </row>
    <row r="50" spans="1:980" s="160" customFormat="1" ht="111" customHeight="1" x14ac:dyDescent="0.3">
      <c r="A50" s="173" t="s">
        <v>59</v>
      </c>
      <c r="B50" s="105" t="s">
        <v>60</v>
      </c>
      <c r="C50" s="174"/>
      <c r="D50" s="175">
        <f>H50</f>
        <v>0</v>
      </c>
      <c r="E50" s="175">
        <f>C50-D50</f>
        <v>0</v>
      </c>
      <c r="F50" s="175" t="e">
        <f t="shared" si="13"/>
        <v>#DIV/0!</v>
      </c>
      <c r="G50" s="175"/>
      <c r="H50" s="175"/>
      <c r="I50" s="176" t="e">
        <f t="shared" si="9"/>
        <v>#DIV/0!</v>
      </c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35">
        <f t="shared" si="2"/>
        <v>0</v>
      </c>
      <c r="AD50" s="27">
        <f t="shared" si="10"/>
        <v>0</v>
      </c>
      <c r="AE50" s="177"/>
      <c r="AF50" s="27">
        <f t="shared" si="4"/>
        <v>0</v>
      </c>
      <c r="AG50" s="178"/>
      <c r="AH50" s="178"/>
      <c r="AI50" s="17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59"/>
      <c r="BU50" s="159"/>
    </row>
    <row r="51" spans="1:980" s="160" customFormat="1" ht="61.5" customHeight="1" x14ac:dyDescent="0.25">
      <c r="A51" s="173" t="s">
        <v>61</v>
      </c>
      <c r="B51" s="105" t="s">
        <v>62</v>
      </c>
      <c r="C51" s="174">
        <f>C52+C53</f>
        <v>0</v>
      </c>
      <c r="D51" s="175">
        <f>D52+D53</f>
        <v>0</v>
      </c>
      <c r="E51" s="175">
        <f>E52+E53</f>
        <v>0</v>
      </c>
      <c r="F51" s="175" t="e">
        <f t="shared" si="13"/>
        <v>#DIV/0!</v>
      </c>
      <c r="G51" s="175">
        <f>G52+G53</f>
        <v>0</v>
      </c>
      <c r="H51" s="175">
        <f>H52+H53</f>
        <v>0</v>
      </c>
      <c r="I51" s="176" t="e">
        <f>H51/G51*100</f>
        <v>#DIV/0!</v>
      </c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35">
        <f t="shared" si="2"/>
        <v>0</v>
      </c>
      <c r="AD51" s="27">
        <f t="shared" si="10"/>
        <v>0</v>
      </c>
      <c r="AE51" s="179"/>
      <c r="AF51" s="27">
        <f t="shared" si="4"/>
        <v>0</v>
      </c>
      <c r="AG51" s="180"/>
      <c r="AH51" s="180"/>
      <c r="AI51" s="180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59"/>
      <c r="BU51" s="159"/>
    </row>
    <row r="52" spans="1:980" s="150" customFormat="1" ht="36" customHeight="1" x14ac:dyDescent="0.3">
      <c r="A52" s="181" t="s">
        <v>63</v>
      </c>
      <c r="B52" s="120">
        <v>2260061</v>
      </c>
      <c r="C52" s="96"/>
      <c r="D52" s="97">
        <f>H52</f>
        <v>0</v>
      </c>
      <c r="E52" s="97">
        <f>C52-D52</f>
        <v>0</v>
      </c>
      <c r="F52" s="97" t="e">
        <f t="shared" si="13"/>
        <v>#DIV/0!</v>
      </c>
      <c r="G52" s="97"/>
      <c r="H52" s="97"/>
      <c r="I52" s="98" t="e">
        <f t="shared" si="9"/>
        <v>#DIV/0!</v>
      </c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35">
        <f t="shared" si="2"/>
        <v>0</v>
      </c>
      <c r="AD52" s="27">
        <f t="shared" si="10"/>
        <v>0</v>
      </c>
      <c r="AE52" s="146"/>
      <c r="AF52" s="27">
        <f t="shared" si="4"/>
        <v>0</v>
      </c>
      <c r="AG52" s="147"/>
      <c r="AH52" s="147"/>
      <c r="AI52" s="147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9"/>
      <c r="BU52" s="149"/>
    </row>
    <row r="53" spans="1:980" s="150" customFormat="1" ht="36" customHeight="1" x14ac:dyDescent="0.3">
      <c r="A53" s="181" t="s">
        <v>64</v>
      </c>
      <c r="B53" s="120">
        <v>3420000</v>
      </c>
      <c r="C53" s="96"/>
      <c r="D53" s="97">
        <f>H53</f>
        <v>0</v>
      </c>
      <c r="E53" s="97">
        <f>C53-D53</f>
        <v>0</v>
      </c>
      <c r="F53" s="97" t="e">
        <f t="shared" si="13"/>
        <v>#DIV/0!</v>
      </c>
      <c r="G53" s="97"/>
      <c r="H53" s="97"/>
      <c r="I53" s="98" t="e">
        <f t="shared" si="9"/>
        <v>#DIV/0!</v>
      </c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35">
        <f t="shared" si="2"/>
        <v>0</v>
      </c>
      <c r="AD53" s="27">
        <f t="shared" si="10"/>
        <v>0</v>
      </c>
      <c r="AE53" s="146"/>
      <c r="AF53" s="27">
        <f t="shared" si="4"/>
        <v>0</v>
      </c>
      <c r="AG53" s="147"/>
      <c r="AH53" s="147"/>
      <c r="AI53" s="147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9"/>
      <c r="BU53" s="149"/>
    </row>
    <row r="54" spans="1:980" s="150" customFormat="1" ht="76.5" customHeight="1" x14ac:dyDescent="0.3">
      <c r="A54" s="173" t="s">
        <v>65</v>
      </c>
      <c r="B54" s="182" t="s">
        <v>66</v>
      </c>
      <c r="C54" s="183">
        <f>C55</f>
        <v>0</v>
      </c>
      <c r="D54" s="183">
        <f>D55</f>
        <v>0</v>
      </c>
      <c r="E54" s="183">
        <f>E55</f>
        <v>0</v>
      </c>
      <c r="F54" s="175" t="e">
        <f t="shared" si="13"/>
        <v>#DIV/0!</v>
      </c>
      <c r="G54" s="174">
        <f>G55</f>
        <v>0</v>
      </c>
      <c r="H54" s="174">
        <f>H55</f>
        <v>0</v>
      </c>
      <c r="I54" s="176" t="e">
        <f>H54/G54*100</f>
        <v>#DIV/0!</v>
      </c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35"/>
      <c r="AD54" s="27"/>
      <c r="AE54" s="146"/>
      <c r="AF54" s="27"/>
      <c r="AG54" s="147"/>
      <c r="AH54" s="147"/>
      <c r="AI54" s="147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9"/>
      <c r="BU54" s="149"/>
    </row>
    <row r="55" spans="1:980" s="150" customFormat="1" ht="36" customHeight="1" x14ac:dyDescent="0.3">
      <c r="A55" s="184" t="s">
        <v>67</v>
      </c>
      <c r="B55" s="185"/>
      <c r="C55" s="186">
        <f>SUM(C56)</f>
        <v>0</v>
      </c>
      <c r="D55" s="186">
        <f t="shared" ref="D55:E55" si="16">SUM(D56)</f>
        <v>0</v>
      </c>
      <c r="E55" s="186">
        <f t="shared" si="16"/>
        <v>0</v>
      </c>
      <c r="F55" s="187" t="e">
        <f>D55/C55*100</f>
        <v>#DIV/0!</v>
      </c>
      <c r="G55" s="186">
        <f>SUM(G56)</f>
        <v>0</v>
      </c>
      <c r="H55" s="186">
        <f>SUM(H56)</f>
        <v>0</v>
      </c>
      <c r="I55" s="188" t="e">
        <f t="shared" si="9"/>
        <v>#DIV/0!</v>
      </c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35"/>
      <c r="AD55" s="27"/>
      <c r="AE55" s="146"/>
      <c r="AF55" s="27"/>
      <c r="AG55" s="147"/>
      <c r="AH55" s="147"/>
      <c r="AI55" s="147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9"/>
      <c r="BU55" s="149"/>
    </row>
    <row r="56" spans="1:980" s="150" customFormat="1" ht="36" customHeight="1" x14ac:dyDescent="0.3">
      <c r="A56" s="181" t="s">
        <v>68</v>
      </c>
      <c r="B56" s="120">
        <v>2260382</v>
      </c>
      <c r="C56" s="189"/>
      <c r="D56" s="97"/>
      <c r="E56" s="97"/>
      <c r="F56" s="97" t="e">
        <f t="shared" si="13"/>
        <v>#DIV/0!</v>
      </c>
      <c r="G56" s="97"/>
      <c r="H56" s="97"/>
      <c r="I56" s="98" t="e">
        <f t="shared" si="9"/>
        <v>#DIV/0!</v>
      </c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35"/>
      <c r="AD56" s="27"/>
      <c r="AE56" s="146"/>
      <c r="AF56" s="27"/>
      <c r="AG56" s="147"/>
      <c r="AH56" s="147"/>
      <c r="AI56" s="147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9"/>
      <c r="BU56" s="149"/>
    </row>
    <row r="57" spans="1:980" s="150" customFormat="1" ht="81.75" customHeight="1" x14ac:dyDescent="0.3">
      <c r="A57" s="173" t="s">
        <v>69</v>
      </c>
      <c r="B57" s="190" t="s">
        <v>70</v>
      </c>
      <c r="C57" s="183">
        <f>C58</f>
        <v>0</v>
      </c>
      <c r="D57" s="183">
        <f>D58</f>
        <v>0</v>
      </c>
      <c r="E57" s="183">
        <f>E58</f>
        <v>0</v>
      </c>
      <c r="F57" s="175" t="e">
        <f t="shared" si="13"/>
        <v>#DIV/0!</v>
      </c>
      <c r="G57" s="174">
        <f>G58</f>
        <v>0</v>
      </c>
      <c r="H57" s="174">
        <f>H58</f>
        <v>0</v>
      </c>
      <c r="I57" s="176" t="e">
        <f>H57/G57*100</f>
        <v>#DIV/0!</v>
      </c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35"/>
      <c r="AD57" s="27"/>
      <c r="AE57" s="146"/>
      <c r="AF57" s="27"/>
      <c r="AG57" s="147"/>
      <c r="AH57" s="147"/>
      <c r="AI57" s="147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9"/>
      <c r="BU57" s="149"/>
    </row>
    <row r="58" spans="1:980" s="150" customFormat="1" ht="36" customHeight="1" x14ac:dyDescent="0.3">
      <c r="A58" s="191" t="s">
        <v>71</v>
      </c>
      <c r="B58" s="192"/>
      <c r="C58" s="186">
        <f>SUM(C59)</f>
        <v>0</v>
      </c>
      <c r="D58" s="186">
        <f>SUM(D59)</f>
        <v>0</v>
      </c>
      <c r="E58" s="186">
        <f t="shared" ref="E58" si="17">SUM(E59)</f>
        <v>0</v>
      </c>
      <c r="F58" s="187" t="e">
        <f>D58/C58*100</f>
        <v>#DIV/0!</v>
      </c>
      <c r="G58" s="187"/>
      <c r="H58" s="187"/>
      <c r="I58" s="188" t="e">
        <f t="shared" si="9"/>
        <v>#DIV/0!</v>
      </c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35"/>
      <c r="AD58" s="27"/>
      <c r="AE58" s="146"/>
      <c r="AF58" s="27"/>
      <c r="AG58" s="147"/>
      <c r="AH58" s="147"/>
      <c r="AI58" s="147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9"/>
      <c r="BU58" s="149"/>
    </row>
    <row r="59" spans="1:980" s="150" customFormat="1" ht="50.25" customHeight="1" x14ac:dyDescent="0.3">
      <c r="A59" s="181" t="s">
        <v>68</v>
      </c>
      <c r="B59" s="120">
        <v>2260382</v>
      </c>
      <c r="C59" s="189"/>
      <c r="D59" s="97"/>
      <c r="E59" s="97"/>
      <c r="F59" s="97" t="e">
        <f t="shared" si="13"/>
        <v>#DIV/0!</v>
      </c>
      <c r="G59" s="97"/>
      <c r="H59" s="97"/>
      <c r="I59" s="98" t="e">
        <f t="shared" si="9"/>
        <v>#DIV/0!</v>
      </c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35"/>
      <c r="AD59" s="27"/>
      <c r="AE59" s="146"/>
      <c r="AF59" s="27"/>
      <c r="AG59" s="147"/>
      <c r="AH59" s="147"/>
      <c r="AI59" s="147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9"/>
      <c r="BU59" s="149"/>
    </row>
    <row r="60" spans="1:980" s="201" customFormat="1" ht="36" customHeight="1" x14ac:dyDescent="0.25">
      <c r="A60" s="193" t="s">
        <v>72</v>
      </c>
      <c r="B60" s="194">
        <v>612</v>
      </c>
      <c r="C60" s="195">
        <f>C50+C51+C54+C57</f>
        <v>0</v>
      </c>
      <c r="D60" s="195">
        <f>D50+D51</f>
        <v>0</v>
      </c>
      <c r="E60" s="195">
        <f>E50+E51</f>
        <v>0</v>
      </c>
      <c r="F60" s="196" t="e">
        <f>D60/C60*100</f>
        <v>#DIV/0!</v>
      </c>
      <c r="G60" s="195">
        <f>G50+G51</f>
        <v>0</v>
      </c>
      <c r="H60" s="195">
        <f>H50+H51</f>
        <v>0</v>
      </c>
      <c r="I60" s="197" t="e">
        <f t="shared" si="9"/>
        <v>#DIV/0!</v>
      </c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35">
        <f t="shared" si="2"/>
        <v>0</v>
      </c>
      <c r="AD60" s="27">
        <f t="shared" si="10"/>
        <v>0</v>
      </c>
      <c r="AE60" s="198"/>
      <c r="AF60" s="27">
        <f t="shared" si="4"/>
        <v>0</v>
      </c>
      <c r="AG60" s="199"/>
      <c r="AH60" s="199"/>
      <c r="AI60" s="199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200"/>
      <c r="BU60" s="200"/>
    </row>
    <row r="61" spans="1:980" s="201" customFormat="1" ht="36" customHeight="1" x14ac:dyDescent="0.25">
      <c r="A61" s="202" t="s">
        <v>73</v>
      </c>
      <c r="B61" s="203" t="s">
        <v>74</v>
      </c>
      <c r="C61" s="204">
        <f>C60+C49</f>
        <v>40178158</v>
      </c>
      <c r="D61" s="204">
        <f>D60+D49</f>
        <v>13865900.040000001</v>
      </c>
      <c r="E61" s="204">
        <f>E60+E49</f>
        <v>26312257.960000001</v>
      </c>
      <c r="F61" s="205">
        <f>D61/C61*100</f>
        <v>34.511039654928929</v>
      </c>
      <c r="G61" s="204">
        <f>G60+G49</f>
        <v>16080768</v>
      </c>
      <c r="H61" s="204">
        <f>H60+H49</f>
        <v>13865900.040000001</v>
      </c>
      <c r="I61" s="206">
        <f>H61/G61*100</f>
        <v>86.226603356257613</v>
      </c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35">
        <f t="shared" si="2"/>
        <v>2214867.959999999</v>
      </c>
      <c r="AD61" s="27">
        <f t="shared" si="10"/>
        <v>40178158</v>
      </c>
      <c r="AE61" s="207"/>
      <c r="AF61" s="27">
        <f t="shared" si="4"/>
        <v>40178158</v>
      </c>
      <c r="AG61" s="208"/>
      <c r="AH61" s="208"/>
      <c r="AI61" s="20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200"/>
      <c r="BU61" s="200"/>
    </row>
    <row r="62" spans="1:980" s="65" customFormat="1" ht="30" customHeight="1" x14ac:dyDescent="0.25">
      <c r="A62" s="79" t="s">
        <v>75</v>
      </c>
      <c r="B62" s="80" t="str">
        <f>'[1]Свод школы '!B62:F62</f>
        <v>2024 год</v>
      </c>
      <c r="C62" s="80"/>
      <c r="D62" s="80"/>
      <c r="E62" s="80"/>
      <c r="F62" s="80"/>
      <c r="G62" s="80" t="s">
        <v>25</v>
      </c>
      <c r="H62" s="80"/>
      <c r="I62" s="80"/>
      <c r="J62" s="81"/>
      <c r="K62" s="81"/>
      <c r="L62" s="81"/>
      <c r="M62" s="81"/>
      <c r="N62" s="81"/>
      <c r="O62" s="81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35"/>
      <c r="AD62" s="27"/>
      <c r="AE62" s="62"/>
      <c r="AF62" s="27"/>
      <c r="AG62" s="63"/>
      <c r="AH62" s="63"/>
      <c r="AI62" s="63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64"/>
      <c r="BU62" s="64"/>
      <c r="AKR62" s="66"/>
    </row>
    <row r="63" spans="1:980" s="65" customFormat="1" ht="64.5" customHeight="1" x14ac:dyDescent="0.25">
      <c r="A63" s="79"/>
      <c r="B63" s="82" t="s">
        <v>3</v>
      </c>
      <c r="C63" s="83" t="s">
        <v>26</v>
      </c>
      <c r="D63" s="83" t="s">
        <v>27</v>
      </c>
      <c r="E63" s="83" t="s">
        <v>6</v>
      </c>
      <c r="F63" s="83" t="s">
        <v>28</v>
      </c>
      <c r="G63" s="83" t="s">
        <v>8</v>
      </c>
      <c r="H63" s="83" t="s">
        <v>27</v>
      </c>
      <c r="I63" s="82" t="s">
        <v>9</v>
      </c>
      <c r="J63" s="84"/>
      <c r="K63" s="84"/>
      <c r="L63" s="84"/>
      <c r="M63" s="84"/>
      <c r="N63" s="84"/>
      <c r="O63" s="84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35"/>
      <c r="AD63" s="27"/>
      <c r="AE63" s="62"/>
      <c r="AF63" s="27"/>
      <c r="AG63" s="63"/>
      <c r="AH63" s="63"/>
      <c r="AI63" s="63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64"/>
      <c r="BU63" s="64"/>
      <c r="AKR63" s="66"/>
    </row>
    <row r="64" spans="1:980" s="160" customFormat="1" ht="74.25" customHeight="1" x14ac:dyDescent="0.25">
      <c r="A64" s="209" t="s">
        <v>76</v>
      </c>
      <c r="B64" s="105" t="s">
        <v>77</v>
      </c>
      <c r="C64" s="210">
        <f>C65+C66</f>
        <v>4480459</v>
      </c>
      <c r="D64" s="210">
        <f>D65+D66</f>
        <v>1563241.68</v>
      </c>
      <c r="E64" s="210">
        <f>E65+E66</f>
        <v>2917217.3200000003</v>
      </c>
      <c r="F64" s="174">
        <f>D64/C64*100</f>
        <v>34.890212810785684</v>
      </c>
      <c r="G64" s="210">
        <f>G65+G66</f>
        <v>2127628</v>
      </c>
      <c r="H64" s="210">
        <f>H65+H66</f>
        <v>1563241.68</v>
      </c>
      <c r="I64" s="211">
        <f>H64/G64*100</f>
        <v>73.473449305987685</v>
      </c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35">
        <f t="shared" si="2"/>
        <v>564386.32000000007</v>
      </c>
      <c r="AD64" s="27">
        <f t="shared" ref="AD64:AD73" si="18">C64</f>
        <v>4480459</v>
      </c>
      <c r="AE64" s="212"/>
      <c r="AF64" s="27">
        <f t="shared" si="4"/>
        <v>4480459</v>
      </c>
      <c r="AG64" s="213"/>
      <c r="AH64" s="213"/>
      <c r="AI64" s="213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59"/>
      <c r="BU64" s="159"/>
    </row>
    <row r="65" spans="1:980" s="150" customFormat="1" ht="43.5" customHeight="1" x14ac:dyDescent="0.3">
      <c r="A65" s="181" t="s">
        <v>63</v>
      </c>
      <c r="B65" s="120">
        <v>2260061</v>
      </c>
      <c r="C65" s="214">
        <v>4480459</v>
      </c>
      <c r="D65" s="215">
        <f>H65</f>
        <v>1563241.68</v>
      </c>
      <c r="E65" s="215">
        <f>C65-D65</f>
        <v>2917217.3200000003</v>
      </c>
      <c r="F65" s="96">
        <f>D65/C65*100</f>
        <v>34.890212810785684</v>
      </c>
      <c r="G65" s="215">
        <v>2127628</v>
      </c>
      <c r="H65" s="215">
        <v>1563241.68</v>
      </c>
      <c r="I65" s="216">
        <f t="shared" ref="I65:I73" si="19">H65/G65*100</f>
        <v>73.473449305987685</v>
      </c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35">
        <f t="shared" si="2"/>
        <v>564386.32000000007</v>
      </c>
      <c r="AD65" s="27">
        <f t="shared" si="18"/>
        <v>4480459</v>
      </c>
      <c r="AE65" s="146"/>
      <c r="AF65" s="27">
        <f t="shared" si="4"/>
        <v>4480459</v>
      </c>
      <c r="AG65" s="147"/>
      <c r="AH65" s="147"/>
      <c r="AI65" s="147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9"/>
      <c r="BU65" s="149"/>
    </row>
    <row r="66" spans="1:980" s="150" customFormat="1" ht="43.5" customHeight="1" x14ac:dyDescent="0.3">
      <c r="A66" s="181" t="s">
        <v>64</v>
      </c>
      <c r="B66" s="120">
        <v>3420000</v>
      </c>
      <c r="C66" s="214"/>
      <c r="D66" s="215">
        <f>H66</f>
        <v>0</v>
      </c>
      <c r="E66" s="215">
        <f>C66-D66</f>
        <v>0</v>
      </c>
      <c r="F66" s="96" t="e">
        <f t="shared" ref="F66:F73" si="20">D66/C66*100</f>
        <v>#DIV/0!</v>
      </c>
      <c r="G66" s="215"/>
      <c r="H66" s="215"/>
      <c r="I66" s="216" t="e">
        <f t="shared" si="19"/>
        <v>#DIV/0!</v>
      </c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35">
        <f t="shared" si="2"/>
        <v>0</v>
      </c>
      <c r="AD66" s="27">
        <f t="shared" si="18"/>
        <v>0</v>
      </c>
      <c r="AE66" s="146"/>
      <c r="AF66" s="27">
        <f t="shared" si="4"/>
        <v>0</v>
      </c>
      <c r="AG66" s="147"/>
      <c r="AH66" s="147"/>
      <c r="AI66" s="147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9"/>
      <c r="BU66" s="149"/>
    </row>
    <row r="67" spans="1:980" s="160" customFormat="1" ht="93.75" customHeight="1" x14ac:dyDescent="0.25">
      <c r="A67" s="209" t="s">
        <v>78</v>
      </c>
      <c r="B67" s="105" t="s">
        <v>79</v>
      </c>
      <c r="C67" s="210">
        <f>C68+C69</f>
        <v>2577960</v>
      </c>
      <c r="D67" s="210">
        <f>D68+D69</f>
        <v>1029331.4400000001</v>
      </c>
      <c r="E67" s="210">
        <f>E68+E69</f>
        <v>1548628.5599999998</v>
      </c>
      <c r="F67" s="174">
        <f t="shared" si="20"/>
        <v>39.928138528138533</v>
      </c>
      <c r="G67" s="210">
        <f>G68+G69</f>
        <v>1503810</v>
      </c>
      <c r="H67" s="210">
        <f>H68+H69</f>
        <v>1029331.4400000001</v>
      </c>
      <c r="I67" s="211">
        <f t="shared" si="19"/>
        <v>68.448237476808899</v>
      </c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35">
        <f t="shared" si="2"/>
        <v>474478.55999999994</v>
      </c>
      <c r="AD67" s="27">
        <f t="shared" si="18"/>
        <v>2577960</v>
      </c>
      <c r="AE67" s="212"/>
      <c r="AF67" s="27">
        <f t="shared" si="4"/>
        <v>2577960</v>
      </c>
      <c r="AG67" s="213"/>
      <c r="AH67" s="213"/>
      <c r="AI67" s="213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59"/>
      <c r="BU67" s="159"/>
    </row>
    <row r="68" spans="1:980" s="150" customFormat="1" ht="43.5" customHeight="1" x14ac:dyDescent="0.3">
      <c r="A68" s="181" t="s">
        <v>80</v>
      </c>
      <c r="B68" s="120" t="s">
        <v>81</v>
      </c>
      <c r="C68" s="214">
        <v>1980000</v>
      </c>
      <c r="D68" s="215">
        <f>H68</f>
        <v>791454.18</v>
      </c>
      <c r="E68" s="215">
        <f>C68-D68</f>
        <v>1188545.8199999998</v>
      </c>
      <c r="F68" s="96">
        <f t="shared" si="20"/>
        <v>39.972433333333335</v>
      </c>
      <c r="G68" s="214">
        <v>1155000</v>
      </c>
      <c r="H68" s="215">
        <v>791454.18</v>
      </c>
      <c r="I68" s="216">
        <f t="shared" si="19"/>
        <v>68.524171428571435</v>
      </c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35">
        <f t="shared" si="2"/>
        <v>363545.81999999995</v>
      </c>
      <c r="AD68" s="27">
        <f t="shared" si="18"/>
        <v>1980000</v>
      </c>
      <c r="AE68" s="146"/>
      <c r="AF68" s="27">
        <f t="shared" si="4"/>
        <v>1980000</v>
      </c>
      <c r="AG68" s="147"/>
      <c r="AH68" s="147"/>
      <c r="AI68" s="147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9"/>
      <c r="BU68" s="149"/>
    </row>
    <row r="69" spans="1:980" s="150" customFormat="1" ht="53.25" customHeight="1" x14ac:dyDescent="0.3">
      <c r="A69" s="181" t="s">
        <v>82</v>
      </c>
      <c r="B69" s="120" t="s">
        <v>83</v>
      </c>
      <c r="C69" s="214">
        <v>597960</v>
      </c>
      <c r="D69" s="215">
        <f>H69</f>
        <v>237877.25999999998</v>
      </c>
      <c r="E69" s="215">
        <f>C69-D69</f>
        <v>360082.74</v>
      </c>
      <c r="F69" s="96">
        <f t="shared" si="20"/>
        <v>39.781466987758371</v>
      </c>
      <c r="G69" s="214">
        <v>348810</v>
      </c>
      <c r="H69" s="215">
        <v>237877.25999999998</v>
      </c>
      <c r="I69" s="216">
        <f t="shared" si="19"/>
        <v>68.19680055044293</v>
      </c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35">
        <f t="shared" si="2"/>
        <v>110932.74000000002</v>
      </c>
      <c r="AD69" s="27">
        <f t="shared" si="18"/>
        <v>597960</v>
      </c>
      <c r="AE69" s="146"/>
      <c r="AF69" s="27">
        <f t="shared" si="4"/>
        <v>597960</v>
      </c>
      <c r="AG69" s="147"/>
      <c r="AH69" s="147"/>
      <c r="AI69" s="147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9"/>
      <c r="BU69" s="149"/>
    </row>
    <row r="70" spans="1:980" s="160" customFormat="1" ht="93.75" customHeight="1" x14ac:dyDescent="0.25">
      <c r="A70" s="209" t="s">
        <v>84</v>
      </c>
      <c r="B70" s="105" t="s">
        <v>85</v>
      </c>
      <c r="C70" s="210">
        <f>C71+C72</f>
        <v>246605.83</v>
      </c>
      <c r="D70" s="210">
        <f>D71+D72</f>
        <v>89551.28</v>
      </c>
      <c r="E70" s="210">
        <f>E71+E72</f>
        <v>157054.54999999999</v>
      </c>
      <c r="F70" s="174">
        <f t="shared" si="20"/>
        <v>36.313529165145852</v>
      </c>
      <c r="G70" s="210">
        <f>G71+G72</f>
        <v>147911.67999999999</v>
      </c>
      <c r="H70" s="210">
        <f>H71+H72</f>
        <v>89551.28</v>
      </c>
      <c r="I70" s="211">
        <f t="shared" si="19"/>
        <v>60.543751514417252</v>
      </c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35">
        <f t="shared" si="2"/>
        <v>58360.399999999994</v>
      </c>
      <c r="AD70" s="27">
        <f t="shared" si="18"/>
        <v>246605.83</v>
      </c>
      <c r="AE70" s="212"/>
      <c r="AF70" s="27">
        <f t="shared" ref="AF70:AF133" si="21">AD70-AE70</f>
        <v>246605.83</v>
      </c>
      <c r="AG70" s="213"/>
      <c r="AH70" s="213"/>
      <c r="AI70" s="213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59"/>
      <c r="BU70" s="159"/>
    </row>
    <row r="71" spans="1:980" s="150" customFormat="1" ht="43.5" customHeight="1" x14ac:dyDescent="0.3">
      <c r="A71" s="181" t="s">
        <v>86</v>
      </c>
      <c r="B71" s="120" t="s">
        <v>81</v>
      </c>
      <c r="C71" s="214">
        <v>189405.36</v>
      </c>
      <c r="D71" s="215">
        <f>H71</f>
        <v>68779.8</v>
      </c>
      <c r="E71" s="215">
        <f>C71-D71</f>
        <v>120625.55999999998</v>
      </c>
      <c r="F71" s="96">
        <f t="shared" si="20"/>
        <v>36.313544664205914</v>
      </c>
      <c r="G71" s="214">
        <v>113603.42</v>
      </c>
      <c r="H71" s="215">
        <v>68779.8</v>
      </c>
      <c r="I71" s="216">
        <f t="shared" si="19"/>
        <v>60.54377588280353</v>
      </c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35">
        <f t="shared" si="2"/>
        <v>44823.619999999995</v>
      </c>
      <c r="AD71" s="27">
        <f t="shared" si="18"/>
        <v>189405.36</v>
      </c>
      <c r="AE71" s="146"/>
      <c r="AF71" s="27">
        <f t="shared" si="21"/>
        <v>189405.36</v>
      </c>
      <c r="AG71" s="147"/>
      <c r="AH71" s="147"/>
      <c r="AI71" s="147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9"/>
      <c r="BU71" s="149"/>
    </row>
    <row r="72" spans="1:980" s="150" customFormat="1" ht="53.25" customHeight="1" x14ac:dyDescent="0.3">
      <c r="A72" s="181" t="s">
        <v>82</v>
      </c>
      <c r="B72" s="120" t="s">
        <v>83</v>
      </c>
      <c r="C72" s="214">
        <v>57200.47</v>
      </c>
      <c r="D72" s="215">
        <f>H72</f>
        <v>20771.48</v>
      </c>
      <c r="E72" s="215">
        <f>C72-D72</f>
        <v>36428.990000000005</v>
      </c>
      <c r="F72" s="96">
        <f t="shared" si="20"/>
        <v>36.313477843800932</v>
      </c>
      <c r="G72" s="214">
        <v>34308.26</v>
      </c>
      <c r="H72" s="215">
        <v>20771.48</v>
      </c>
      <c r="I72" s="216">
        <f t="shared" si="19"/>
        <v>60.543670824460335</v>
      </c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35">
        <f t="shared" si="2"/>
        <v>13536.780000000002</v>
      </c>
      <c r="AD72" s="27">
        <f t="shared" si="18"/>
        <v>57200.47</v>
      </c>
      <c r="AE72" s="146"/>
      <c r="AF72" s="27">
        <f t="shared" si="21"/>
        <v>57200.47</v>
      </c>
      <c r="AG72" s="147"/>
      <c r="AH72" s="147"/>
      <c r="AI72" s="147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9"/>
      <c r="BU72" s="149"/>
    </row>
    <row r="73" spans="1:980" s="201" customFormat="1" ht="36" customHeight="1" x14ac:dyDescent="0.25">
      <c r="A73" s="202" t="s">
        <v>87</v>
      </c>
      <c r="B73" s="203">
        <v>612</v>
      </c>
      <c r="C73" s="204">
        <f>C64+C67+C70</f>
        <v>7305024.8300000001</v>
      </c>
      <c r="D73" s="204">
        <f>D64+D67+D70</f>
        <v>2682124.4</v>
      </c>
      <c r="E73" s="204">
        <f>E64+E67+E70</f>
        <v>4622900.43</v>
      </c>
      <c r="F73" s="205">
        <f t="shared" si="20"/>
        <v>36.71615719887977</v>
      </c>
      <c r="G73" s="204">
        <f>G64+G67+G70</f>
        <v>3779349.68</v>
      </c>
      <c r="H73" s="204">
        <f>H64+H67+H70</f>
        <v>2682124.4</v>
      </c>
      <c r="I73" s="206">
        <f t="shared" si="19"/>
        <v>70.96788143721065</v>
      </c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35">
        <f t="shared" si="2"/>
        <v>1097225.2800000003</v>
      </c>
      <c r="AD73" s="27">
        <f t="shared" si="18"/>
        <v>7305024.8300000001</v>
      </c>
      <c r="AE73" s="207"/>
      <c r="AF73" s="27">
        <f t="shared" si="21"/>
        <v>7305024.8300000001</v>
      </c>
      <c r="AG73" s="208"/>
      <c r="AH73" s="208"/>
      <c r="AI73" s="20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200"/>
      <c r="BU73" s="200"/>
    </row>
    <row r="74" spans="1:980" s="65" customFormat="1" ht="30" customHeight="1" x14ac:dyDescent="0.25">
      <c r="A74" s="79" t="s">
        <v>88</v>
      </c>
      <c r="B74" s="80" t="s">
        <v>89</v>
      </c>
      <c r="C74" s="80"/>
      <c r="D74" s="80"/>
      <c r="E74" s="80"/>
      <c r="F74" s="80"/>
      <c r="G74" s="80" t="s">
        <v>25</v>
      </c>
      <c r="H74" s="80"/>
      <c r="I74" s="80"/>
      <c r="J74" s="81"/>
      <c r="K74" s="81"/>
      <c r="L74" s="81"/>
      <c r="M74" s="81"/>
      <c r="N74" s="81"/>
      <c r="O74" s="81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35"/>
      <c r="AD74" s="27"/>
      <c r="AE74" s="62"/>
      <c r="AF74" s="27"/>
      <c r="AG74" s="63"/>
      <c r="AH74" s="63"/>
      <c r="AI74" s="63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64"/>
      <c r="BU74" s="64"/>
      <c r="AKR74" s="66"/>
    </row>
    <row r="75" spans="1:980" s="65" customFormat="1" ht="64.5" customHeight="1" x14ac:dyDescent="0.25">
      <c r="A75" s="79"/>
      <c r="B75" s="82" t="s">
        <v>3</v>
      </c>
      <c r="C75" s="83" t="s">
        <v>26</v>
      </c>
      <c r="D75" s="83" t="s">
        <v>27</v>
      </c>
      <c r="E75" s="83" t="s">
        <v>6</v>
      </c>
      <c r="F75" s="83" t="s">
        <v>28</v>
      </c>
      <c r="G75" s="83" t="s">
        <v>8</v>
      </c>
      <c r="H75" s="83" t="s">
        <v>27</v>
      </c>
      <c r="I75" s="82" t="s">
        <v>9</v>
      </c>
      <c r="J75" s="84"/>
      <c r="K75" s="84"/>
      <c r="L75" s="84"/>
      <c r="M75" s="84"/>
      <c r="N75" s="84"/>
      <c r="O75" s="84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35"/>
      <c r="AD75" s="27"/>
      <c r="AE75" s="62"/>
      <c r="AF75" s="27"/>
      <c r="AG75" s="63"/>
      <c r="AH75" s="63"/>
      <c r="AI75" s="63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64"/>
      <c r="BU75" s="64"/>
      <c r="AKR75" s="66"/>
    </row>
    <row r="76" spans="1:980" s="225" customFormat="1" ht="24" customHeight="1" x14ac:dyDescent="0.3">
      <c r="A76" s="217" t="s">
        <v>90</v>
      </c>
      <c r="B76" s="218" t="s">
        <v>91</v>
      </c>
      <c r="C76" s="219">
        <f>C79+C84+C86+C87+C94+C106+C118+C119+C78</f>
        <v>5895158</v>
      </c>
      <c r="D76" s="219">
        <f>D79+D84+D86+D87+D94+D106+D118+D119+D78</f>
        <v>1470117.9</v>
      </c>
      <c r="E76" s="219">
        <f>E79+E84+E86+E87+E94+E106+E118+E119+E78</f>
        <v>4425040.0999999996</v>
      </c>
      <c r="F76" s="186">
        <f>D76/C76*100</f>
        <v>24.937718378370857</v>
      </c>
      <c r="G76" s="219">
        <f>G79+G84+G86+G87+G94+G106+G118+G119+G78</f>
        <v>3254329</v>
      </c>
      <c r="H76" s="219">
        <f>H79+H84+H86+H87+H94+H106+H118+H119+H78</f>
        <v>1470117.9</v>
      </c>
      <c r="I76" s="219">
        <f t="shared" ref="I76:I144" si="22">H76/G76*100</f>
        <v>45.1742248555693</v>
      </c>
      <c r="J76" s="220"/>
      <c r="K76" s="220"/>
      <c r="L76" s="220"/>
      <c r="M76" s="220"/>
      <c r="N76" s="220"/>
      <c r="O76" s="220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35">
        <f t="shared" si="2"/>
        <v>1784211.1</v>
      </c>
      <c r="AD76" s="27">
        <f t="shared" ref="AD76:AD109" si="23">C76</f>
        <v>5895158</v>
      </c>
      <c r="AE76" s="222"/>
      <c r="AF76" s="27">
        <f t="shared" si="21"/>
        <v>5895158</v>
      </c>
      <c r="AG76" s="223"/>
      <c r="AH76" s="223"/>
      <c r="AI76" s="223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224"/>
      <c r="BU76" s="224"/>
    </row>
    <row r="77" spans="1:980" s="225" customFormat="1" ht="31.5" customHeight="1" x14ac:dyDescent="0.25">
      <c r="A77" s="226" t="s">
        <v>33</v>
      </c>
      <c r="B77" s="227"/>
      <c r="C77" s="228">
        <f>C78</f>
        <v>0</v>
      </c>
      <c r="D77" s="228">
        <f>D78</f>
        <v>0</v>
      </c>
      <c r="E77" s="228">
        <f>E78</f>
        <v>0</v>
      </c>
      <c r="F77" s="126" t="e">
        <f>D77/C77*100</f>
        <v>#DIV/0!</v>
      </c>
      <c r="G77" s="228">
        <f>G78</f>
        <v>0</v>
      </c>
      <c r="H77" s="228">
        <f>H78</f>
        <v>0</v>
      </c>
      <c r="I77" s="228" t="e">
        <f t="shared" si="22"/>
        <v>#DIV/0!</v>
      </c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35">
        <f t="shared" si="2"/>
        <v>0</v>
      </c>
      <c r="AD77" s="27">
        <f t="shared" si="23"/>
        <v>0</v>
      </c>
      <c r="AE77" s="230"/>
      <c r="AF77" s="27">
        <f t="shared" si="21"/>
        <v>0</v>
      </c>
      <c r="AG77" s="231"/>
      <c r="AH77" s="231"/>
      <c r="AI77" s="231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224"/>
      <c r="BU77" s="224"/>
    </row>
    <row r="78" spans="1:980" s="239" customFormat="1" ht="52.5" customHeight="1" x14ac:dyDescent="0.3">
      <c r="A78" s="232" t="s">
        <v>92</v>
      </c>
      <c r="B78" s="233" t="s">
        <v>93</v>
      </c>
      <c r="C78" s="234"/>
      <c r="D78" s="235">
        <f>H78</f>
        <v>0</v>
      </c>
      <c r="E78" s="235">
        <f>C78-D78</f>
        <v>0</v>
      </c>
      <c r="F78" s="96" t="e">
        <f>D78/C78*100</f>
        <v>#DIV/0!</v>
      </c>
      <c r="G78" s="235"/>
      <c r="H78" s="235"/>
      <c r="I78" s="236" t="e">
        <f t="shared" si="22"/>
        <v>#DIV/0!</v>
      </c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7"/>
      <c r="AB78" s="237"/>
      <c r="AC78" s="35">
        <f t="shared" si="2"/>
        <v>0</v>
      </c>
      <c r="AD78" s="27">
        <f t="shared" si="23"/>
        <v>0</v>
      </c>
      <c r="AE78" s="99"/>
      <c r="AF78" s="27">
        <f t="shared" si="21"/>
        <v>0</v>
      </c>
      <c r="AG78" s="100"/>
      <c r="AH78" s="100"/>
      <c r="AI78" s="100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8"/>
      <c r="BF78" s="238"/>
      <c r="BG78" s="238"/>
      <c r="BH78" s="238"/>
      <c r="BI78" s="238"/>
      <c r="BJ78" s="238"/>
      <c r="BK78" s="238"/>
      <c r="BL78" s="238"/>
      <c r="BM78" s="238"/>
      <c r="BN78" s="238"/>
      <c r="BO78" s="238"/>
      <c r="BP78" s="238"/>
      <c r="BQ78" s="238"/>
      <c r="BR78" s="238"/>
      <c r="BS78" s="238"/>
      <c r="BT78" s="238"/>
      <c r="BU78" s="238"/>
      <c r="AKR78" s="240"/>
    </row>
    <row r="79" spans="1:980" s="245" customFormat="1" ht="24" customHeight="1" x14ac:dyDescent="0.3">
      <c r="A79" s="226" t="s">
        <v>35</v>
      </c>
      <c r="B79" s="241" t="s">
        <v>94</v>
      </c>
      <c r="C79" s="228">
        <f>SUM(C80:C82)</f>
        <v>20785</v>
      </c>
      <c r="D79" s="228">
        <f>SUM(D80:D82)</f>
        <v>5973.92</v>
      </c>
      <c r="E79" s="228">
        <f>SUM(E80:E82)</f>
        <v>14811.08</v>
      </c>
      <c r="F79" s="126">
        <f t="shared" ref="F79:F148" si="24">D79/C79*100</f>
        <v>28.741496271349533</v>
      </c>
      <c r="G79" s="228">
        <f>SUM(G80:G82)</f>
        <v>7215</v>
      </c>
      <c r="H79" s="228">
        <f>SUM(H80:H82)</f>
        <v>5973.92</v>
      </c>
      <c r="I79" s="228">
        <f t="shared" si="22"/>
        <v>82.798613998614002</v>
      </c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35">
        <f t="shared" ref="AC79:AC148" si="25">G79-H79</f>
        <v>1241.08</v>
      </c>
      <c r="AD79" s="27">
        <f t="shared" si="23"/>
        <v>20785</v>
      </c>
      <c r="AE79" s="242"/>
      <c r="AF79" s="27">
        <f t="shared" si="21"/>
        <v>20785</v>
      </c>
      <c r="AG79" s="243"/>
      <c r="AH79" s="243"/>
      <c r="AI79" s="243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  <c r="BB79" s="244"/>
      <c r="BC79" s="244"/>
      <c r="BD79" s="244"/>
      <c r="BE79" s="244"/>
      <c r="BF79" s="244"/>
      <c r="BG79" s="244"/>
      <c r="BH79" s="244"/>
      <c r="BI79" s="244"/>
      <c r="BJ79" s="244"/>
      <c r="BK79" s="244"/>
      <c r="BL79" s="244"/>
      <c r="BM79" s="244"/>
      <c r="BN79" s="244"/>
      <c r="BO79" s="244"/>
      <c r="BP79" s="244"/>
      <c r="BQ79" s="244"/>
      <c r="BR79" s="244"/>
      <c r="BS79" s="244"/>
      <c r="BT79" s="244"/>
      <c r="BU79" s="244"/>
    </row>
    <row r="80" spans="1:980" s="248" customFormat="1" ht="37.5" customHeight="1" x14ac:dyDescent="0.3">
      <c r="A80" s="232" t="s">
        <v>95</v>
      </c>
      <c r="B80" s="233" t="s">
        <v>96</v>
      </c>
      <c r="C80" s="246"/>
      <c r="D80" s="235">
        <f>H80</f>
        <v>0</v>
      </c>
      <c r="E80" s="235">
        <f>C80-D80</f>
        <v>0</v>
      </c>
      <c r="F80" s="96" t="e">
        <f t="shared" si="24"/>
        <v>#DIV/0!</v>
      </c>
      <c r="G80" s="235">
        <v>0</v>
      </c>
      <c r="H80" s="235"/>
      <c r="I80" s="236" t="e">
        <f t="shared" si="22"/>
        <v>#DIV/0!</v>
      </c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35">
        <f t="shared" si="25"/>
        <v>0</v>
      </c>
      <c r="AD80" s="27">
        <f t="shared" si="23"/>
        <v>0</v>
      </c>
      <c r="AE80" s="99"/>
      <c r="AF80" s="27">
        <f t="shared" si="21"/>
        <v>0</v>
      </c>
      <c r="AG80" s="100"/>
      <c r="AH80" s="100"/>
      <c r="AI80" s="100"/>
      <c r="AJ80" s="247"/>
      <c r="AK80" s="247"/>
      <c r="AL80" s="247"/>
      <c r="AM80" s="247"/>
      <c r="AN80" s="247"/>
      <c r="AO80" s="247"/>
      <c r="AP80" s="247"/>
      <c r="AQ80" s="247"/>
      <c r="AR80" s="247"/>
      <c r="AS80" s="247"/>
      <c r="AT80" s="247"/>
      <c r="AU80" s="247"/>
      <c r="AV80" s="247"/>
      <c r="AW80" s="247"/>
      <c r="AX80" s="247"/>
      <c r="AY80" s="247"/>
      <c r="AZ80" s="247"/>
      <c r="BA80" s="247"/>
      <c r="BB80" s="247"/>
      <c r="BC80" s="247"/>
      <c r="BD80" s="247"/>
      <c r="BE80" s="247"/>
      <c r="BF80" s="247"/>
      <c r="BG80" s="247"/>
      <c r="BH80" s="247"/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  <c r="BS80" s="247"/>
      <c r="BT80" s="247"/>
      <c r="BU80" s="247"/>
    </row>
    <row r="81" spans="1:980" s="257" customFormat="1" ht="32.25" x14ac:dyDescent="0.3">
      <c r="A81" s="232" t="s">
        <v>97</v>
      </c>
      <c r="B81" s="249">
        <v>2210004</v>
      </c>
      <c r="C81" s="250">
        <v>5200</v>
      </c>
      <c r="D81" s="251">
        <f>H81</f>
        <v>0</v>
      </c>
      <c r="E81" s="251">
        <f>C81-D81</f>
        <v>5200</v>
      </c>
      <c r="F81" s="96">
        <f>D81/C81*100</f>
        <v>0</v>
      </c>
      <c r="G81" s="251">
        <v>0</v>
      </c>
      <c r="H81" s="251"/>
      <c r="I81" s="251" t="e">
        <f t="shared" si="22"/>
        <v>#DIV/0!</v>
      </c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35">
        <f t="shared" si="25"/>
        <v>0</v>
      </c>
      <c r="AD81" s="27">
        <f t="shared" si="23"/>
        <v>5200</v>
      </c>
      <c r="AE81" s="253"/>
      <c r="AF81" s="27">
        <f t="shared" si="21"/>
        <v>5200</v>
      </c>
      <c r="AG81" s="254"/>
      <c r="AH81" s="254"/>
      <c r="AI81" s="254"/>
      <c r="AJ81" s="255"/>
      <c r="AK81" s="255"/>
      <c r="AL81" s="255"/>
      <c r="AM81" s="255"/>
      <c r="AN81" s="255"/>
      <c r="AO81" s="255"/>
      <c r="AP81" s="255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  <c r="BJ81" s="256"/>
      <c r="BK81" s="256"/>
      <c r="BL81" s="256"/>
      <c r="BM81" s="256"/>
      <c r="BN81" s="256"/>
      <c r="BO81" s="256"/>
      <c r="BP81" s="256"/>
      <c r="BQ81" s="256"/>
      <c r="BR81" s="256"/>
      <c r="BS81" s="256"/>
      <c r="BT81" s="256"/>
      <c r="BU81" s="256"/>
    </row>
    <row r="82" spans="1:980" s="257" customFormat="1" ht="22.5" customHeight="1" x14ac:dyDescent="0.3">
      <c r="A82" s="232" t="s">
        <v>98</v>
      </c>
      <c r="B82" s="249">
        <v>2210005</v>
      </c>
      <c r="C82" s="250">
        <f>39585-24000</f>
        <v>15585</v>
      </c>
      <c r="D82" s="251">
        <f>H82</f>
        <v>5973.92</v>
      </c>
      <c r="E82" s="251">
        <f>C82-D82</f>
        <v>9611.08</v>
      </c>
      <c r="F82" s="96">
        <f>D82/C82*100</f>
        <v>38.331215912736603</v>
      </c>
      <c r="G82" s="251">
        <v>7215</v>
      </c>
      <c r="H82" s="251">
        <v>5973.92</v>
      </c>
      <c r="I82" s="251">
        <f t="shared" si="22"/>
        <v>82.798613998614002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35">
        <f t="shared" si="25"/>
        <v>1241.08</v>
      </c>
      <c r="AD82" s="27">
        <f t="shared" si="23"/>
        <v>15585</v>
      </c>
      <c r="AE82" s="253"/>
      <c r="AF82" s="27">
        <f t="shared" si="21"/>
        <v>15585</v>
      </c>
      <c r="AG82" s="254"/>
      <c r="AH82" s="254"/>
      <c r="AI82" s="254"/>
      <c r="AJ82" s="255"/>
      <c r="AK82" s="255"/>
      <c r="AL82" s="255"/>
      <c r="AM82" s="255"/>
      <c r="AN82" s="255"/>
      <c r="AO82" s="255"/>
      <c r="AP82" s="255"/>
      <c r="AQ82" s="256"/>
      <c r="AR82" s="256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  <c r="BJ82" s="256"/>
      <c r="BK82" s="256"/>
      <c r="BL82" s="256"/>
      <c r="BM82" s="256"/>
      <c r="BN82" s="256"/>
      <c r="BO82" s="256"/>
      <c r="BP82" s="256"/>
      <c r="BQ82" s="256"/>
      <c r="BR82" s="256"/>
      <c r="BS82" s="256"/>
      <c r="BT82" s="256"/>
      <c r="BU82" s="256"/>
    </row>
    <row r="83" spans="1:980" s="257" customFormat="1" ht="22.5" customHeight="1" x14ac:dyDescent="0.3">
      <c r="A83" s="258" t="s">
        <v>99</v>
      </c>
      <c r="B83" s="259">
        <v>222</v>
      </c>
      <c r="C83" s="260">
        <f>C84</f>
        <v>0</v>
      </c>
      <c r="D83" s="260">
        <f>D84</f>
        <v>0</v>
      </c>
      <c r="E83" s="260">
        <f>E84</f>
        <v>0</v>
      </c>
      <c r="F83" s="126" t="e">
        <f t="shared" si="24"/>
        <v>#DIV/0!</v>
      </c>
      <c r="G83" s="260">
        <f>G84</f>
        <v>0</v>
      </c>
      <c r="H83" s="260">
        <f>H84</f>
        <v>0</v>
      </c>
      <c r="I83" s="260" t="e">
        <f t="shared" si="22"/>
        <v>#DIV/0!</v>
      </c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35">
        <f t="shared" si="25"/>
        <v>0</v>
      </c>
      <c r="AD83" s="27">
        <f t="shared" si="23"/>
        <v>0</v>
      </c>
      <c r="AE83" s="262"/>
      <c r="AF83" s="27">
        <f t="shared" si="21"/>
        <v>0</v>
      </c>
      <c r="AG83" s="263"/>
      <c r="AH83" s="263"/>
      <c r="AI83" s="263"/>
      <c r="AJ83" s="255"/>
      <c r="AK83" s="255"/>
      <c r="AL83" s="255"/>
      <c r="AM83" s="255"/>
      <c r="AN83" s="255"/>
      <c r="AO83" s="255"/>
      <c r="AP83" s="255"/>
      <c r="AQ83" s="256"/>
      <c r="AR83" s="256"/>
      <c r="AS83" s="256"/>
      <c r="AT83" s="256"/>
      <c r="AU83" s="256"/>
      <c r="AV83" s="256"/>
      <c r="AW83" s="256"/>
      <c r="AX83" s="256"/>
      <c r="AY83" s="256"/>
      <c r="AZ83" s="256"/>
      <c r="BA83" s="256"/>
      <c r="BB83" s="256"/>
      <c r="BC83" s="256"/>
      <c r="BD83" s="256"/>
      <c r="BE83" s="256"/>
      <c r="BF83" s="256"/>
      <c r="BG83" s="256"/>
      <c r="BH83" s="256"/>
      <c r="BI83" s="256"/>
      <c r="BJ83" s="256"/>
      <c r="BK83" s="256"/>
      <c r="BL83" s="256"/>
      <c r="BM83" s="256"/>
      <c r="BN83" s="256"/>
      <c r="BO83" s="256"/>
      <c r="BP83" s="256"/>
      <c r="BQ83" s="256"/>
      <c r="BR83" s="256"/>
      <c r="BS83" s="256"/>
      <c r="BT83" s="256"/>
      <c r="BU83" s="256"/>
    </row>
    <row r="84" spans="1:980" s="266" customFormat="1" ht="18.75" customHeight="1" x14ac:dyDescent="0.3">
      <c r="A84" s="232" t="s">
        <v>100</v>
      </c>
      <c r="B84" s="249">
        <v>2220000</v>
      </c>
      <c r="C84" s="264"/>
      <c r="D84" s="251">
        <f>H84</f>
        <v>0</v>
      </c>
      <c r="E84" s="251">
        <f>C84-D84</f>
        <v>0</v>
      </c>
      <c r="F84" s="96" t="e">
        <f t="shared" si="24"/>
        <v>#DIV/0!</v>
      </c>
      <c r="G84" s="251"/>
      <c r="H84" s="251"/>
      <c r="I84" s="251" t="e">
        <f t="shared" si="22"/>
        <v>#DIV/0!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35">
        <f t="shared" si="25"/>
        <v>0</v>
      </c>
      <c r="AD84" s="27">
        <f t="shared" si="23"/>
        <v>0</v>
      </c>
      <c r="AE84" s="253"/>
      <c r="AF84" s="27">
        <f t="shared" si="21"/>
        <v>0</v>
      </c>
      <c r="AG84" s="254"/>
      <c r="AH84" s="254"/>
      <c r="AI84" s="254"/>
      <c r="AJ84" s="255"/>
      <c r="AK84" s="255"/>
      <c r="AL84" s="255"/>
      <c r="AM84" s="255"/>
      <c r="AN84" s="255"/>
      <c r="AO84" s="255"/>
      <c r="AP84" s="255"/>
      <c r="AQ84" s="256"/>
      <c r="AR84" s="256"/>
      <c r="AS84" s="256"/>
      <c r="AT84" s="256"/>
      <c r="AU84" s="256"/>
      <c r="AV84" s="256"/>
      <c r="AW84" s="256"/>
      <c r="AX84" s="256"/>
      <c r="AY84" s="256"/>
      <c r="AZ84" s="256"/>
      <c r="BA84" s="256"/>
      <c r="BB84" s="256"/>
      <c r="BC84" s="256"/>
      <c r="BD84" s="256"/>
      <c r="BE84" s="256"/>
      <c r="BF84" s="256"/>
      <c r="BG84" s="256"/>
      <c r="BH84" s="256"/>
      <c r="BI84" s="256"/>
      <c r="BJ84" s="256"/>
      <c r="BK84" s="256"/>
      <c r="BL84" s="256"/>
      <c r="BM84" s="256"/>
      <c r="BN84" s="256"/>
      <c r="BO84" s="256"/>
      <c r="BP84" s="256"/>
      <c r="BQ84" s="256"/>
      <c r="BR84" s="256"/>
      <c r="BS84" s="256"/>
      <c r="BT84" s="265"/>
      <c r="BU84" s="265"/>
    </row>
    <row r="85" spans="1:980" s="266" customFormat="1" ht="18.75" customHeight="1" x14ac:dyDescent="0.3">
      <c r="A85" s="258" t="s">
        <v>101</v>
      </c>
      <c r="B85" s="259">
        <v>226</v>
      </c>
      <c r="C85" s="267">
        <f>C86</f>
        <v>43892</v>
      </c>
      <c r="D85" s="267">
        <f>D86</f>
        <v>10744.7</v>
      </c>
      <c r="E85" s="267">
        <f>E86</f>
        <v>33147.300000000003</v>
      </c>
      <c r="F85" s="126">
        <f t="shared" si="24"/>
        <v>24.479859655518091</v>
      </c>
      <c r="G85" s="267">
        <f>G86</f>
        <v>17000</v>
      </c>
      <c r="H85" s="267">
        <f>H86</f>
        <v>10744.7</v>
      </c>
      <c r="I85" s="267">
        <f t="shared" si="22"/>
        <v>63.20411764705883</v>
      </c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35">
        <f t="shared" si="25"/>
        <v>6255.2999999999993</v>
      </c>
      <c r="AD85" s="27">
        <f t="shared" si="23"/>
        <v>43892</v>
      </c>
      <c r="AE85" s="269"/>
      <c r="AF85" s="27">
        <f t="shared" si="21"/>
        <v>43892</v>
      </c>
      <c r="AG85" s="270"/>
      <c r="AH85" s="270"/>
      <c r="AI85" s="270"/>
      <c r="AJ85" s="255"/>
      <c r="AK85" s="255"/>
      <c r="AL85" s="255"/>
      <c r="AM85" s="255"/>
      <c r="AN85" s="255"/>
      <c r="AO85" s="255"/>
      <c r="AP85" s="255"/>
      <c r="AQ85" s="256"/>
      <c r="AR85" s="256"/>
      <c r="AS85" s="256"/>
      <c r="AT85" s="256"/>
      <c r="AU85" s="256"/>
      <c r="AV85" s="256"/>
      <c r="AW85" s="256"/>
      <c r="AX85" s="256"/>
      <c r="AY85" s="256"/>
      <c r="AZ85" s="256"/>
      <c r="BA85" s="256"/>
      <c r="BB85" s="256"/>
      <c r="BC85" s="256"/>
      <c r="BD85" s="256"/>
      <c r="BE85" s="256"/>
      <c r="BF85" s="256"/>
      <c r="BG85" s="256"/>
      <c r="BH85" s="256"/>
      <c r="BI85" s="256"/>
      <c r="BJ85" s="256"/>
      <c r="BK85" s="256"/>
      <c r="BL85" s="256"/>
      <c r="BM85" s="256"/>
      <c r="BN85" s="256"/>
      <c r="BO85" s="256"/>
      <c r="BP85" s="256"/>
      <c r="BQ85" s="256"/>
      <c r="BR85" s="256"/>
      <c r="BS85" s="256"/>
      <c r="BT85" s="265"/>
      <c r="BU85" s="265"/>
    </row>
    <row r="86" spans="1:980" s="276" customFormat="1" ht="23.25" customHeight="1" x14ac:dyDescent="0.3">
      <c r="A86" s="232" t="s">
        <v>102</v>
      </c>
      <c r="B86" s="271">
        <v>2260123</v>
      </c>
      <c r="C86" s="264">
        <v>43892</v>
      </c>
      <c r="D86" s="272">
        <f>H86</f>
        <v>10744.7</v>
      </c>
      <c r="E86" s="272">
        <f>C86-D86</f>
        <v>33147.300000000003</v>
      </c>
      <c r="F86" s="96">
        <f t="shared" si="24"/>
        <v>24.479859655518091</v>
      </c>
      <c r="G86" s="272">
        <v>17000</v>
      </c>
      <c r="H86" s="272">
        <v>10744.7</v>
      </c>
      <c r="I86" s="273">
        <f t="shared" si="22"/>
        <v>63.20411764705883</v>
      </c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  <c r="AA86" s="274"/>
      <c r="AB86" s="274"/>
      <c r="AC86" s="35">
        <f t="shared" si="25"/>
        <v>6255.2999999999993</v>
      </c>
      <c r="AD86" s="27">
        <f t="shared" si="23"/>
        <v>43892</v>
      </c>
      <c r="AE86" s="99"/>
      <c r="AF86" s="27">
        <f t="shared" si="21"/>
        <v>43892</v>
      </c>
      <c r="AG86" s="100"/>
      <c r="AH86" s="100"/>
      <c r="AI86" s="100"/>
      <c r="AJ86" s="5"/>
      <c r="AK86" s="5"/>
      <c r="AL86" s="5"/>
      <c r="AM86" s="5"/>
      <c r="AN86" s="5"/>
      <c r="AO86" s="5"/>
      <c r="AP86" s="5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275"/>
      <c r="BU86" s="275"/>
      <c r="AKR86" s="277"/>
    </row>
    <row r="87" spans="1:980" s="245" customFormat="1" ht="18.75" customHeight="1" x14ac:dyDescent="0.3">
      <c r="A87" s="278" t="s">
        <v>103</v>
      </c>
      <c r="B87" s="279">
        <v>223</v>
      </c>
      <c r="C87" s="280">
        <f>SUM(C90:C93)</f>
        <v>2035295</v>
      </c>
      <c r="D87" s="280">
        <f>SUM(D90:D93)</f>
        <v>352013.03</v>
      </c>
      <c r="E87" s="280">
        <f>SUM(E90:E93)</f>
        <v>1683281.97</v>
      </c>
      <c r="F87" s="126">
        <f t="shared" si="24"/>
        <v>17.295430392154458</v>
      </c>
      <c r="G87" s="280">
        <f>SUM(G90:G93)</f>
        <v>1068752</v>
      </c>
      <c r="H87" s="280">
        <f>SUM(H90:H93)</f>
        <v>352013.03</v>
      </c>
      <c r="I87" s="280">
        <f t="shared" si="22"/>
        <v>32.936830059733225</v>
      </c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281"/>
      <c r="X87" s="281"/>
      <c r="Y87" s="281"/>
      <c r="Z87" s="281"/>
      <c r="AA87" s="281"/>
      <c r="AB87" s="281"/>
      <c r="AC87" s="35">
        <f t="shared" si="25"/>
        <v>716738.97</v>
      </c>
      <c r="AD87" s="27">
        <f t="shared" si="23"/>
        <v>2035295</v>
      </c>
      <c r="AE87" s="242"/>
      <c r="AF87" s="27">
        <f t="shared" si="21"/>
        <v>2035295</v>
      </c>
      <c r="AG87" s="243"/>
      <c r="AH87" s="243"/>
      <c r="AI87" s="243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244"/>
      <c r="BU87" s="244"/>
    </row>
    <row r="88" spans="1:980" s="290" customFormat="1" ht="18.75" customHeight="1" x14ac:dyDescent="0.35">
      <c r="A88" s="282" t="s">
        <v>104</v>
      </c>
      <c r="B88" s="283" t="s">
        <v>105</v>
      </c>
      <c r="C88" s="284">
        <f>C91+C93</f>
        <v>269001</v>
      </c>
      <c r="D88" s="284">
        <f>D91+D93</f>
        <v>68595.920000000013</v>
      </c>
      <c r="E88" s="284">
        <f t="shared" ref="E88:E117" si="26">C88-D88</f>
        <v>200405.08</v>
      </c>
      <c r="F88" s="285">
        <f t="shared" si="24"/>
        <v>25.500247210976916</v>
      </c>
      <c r="G88" s="284">
        <f>G91+G93</f>
        <v>113752</v>
      </c>
      <c r="H88" s="284">
        <f>H91+H93</f>
        <v>68595.920000000013</v>
      </c>
      <c r="I88" s="284">
        <f t="shared" si="22"/>
        <v>60.303045221182941</v>
      </c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35">
        <f t="shared" si="25"/>
        <v>45156.079999999987</v>
      </c>
      <c r="AD88" s="27">
        <f t="shared" si="23"/>
        <v>269001</v>
      </c>
      <c r="AE88" s="287"/>
      <c r="AF88" s="27">
        <f t="shared" si="21"/>
        <v>269001</v>
      </c>
      <c r="AG88" s="288"/>
      <c r="AH88" s="288"/>
      <c r="AI88" s="288"/>
      <c r="AJ88" s="289"/>
      <c r="AK88" s="289"/>
      <c r="AL88" s="289"/>
      <c r="AM88" s="289"/>
      <c r="AN88" s="289"/>
      <c r="AO88" s="289"/>
      <c r="AP88" s="289"/>
      <c r="AQ88" s="289"/>
      <c r="AR88" s="289"/>
      <c r="AS88" s="289"/>
      <c r="AT88" s="289"/>
      <c r="AU88" s="289"/>
      <c r="AV88" s="289"/>
      <c r="AW88" s="289"/>
      <c r="AX88" s="289"/>
      <c r="AY88" s="289"/>
      <c r="AZ88" s="289"/>
      <c r="BA88" s="289"/>
      <c r="BB88" s="289"/>
      <c r="BC88" s="289"/>
      <c r="BD88" s="289"/>
      <c r="BE88" s="289"/>
      <c r="BF88" s="289"/>
      <c r="BG88" s="289"/>
      <c r="BH88" s="289"/>
      <c r="BI88" s="289"/>
      <c r="BJ88" s="289"/>
      <c r="BK88" s="289"/>
      <c r="BL88" s="289"/>
      <c r="BM88" s="289"/>
      <c r="BN88" s="289"/>
      <c r="BO88" s="289"/>
      <c r="BP88" s="289"/>
      <c r="BQ88" s="289"/>
      <c r="BR88" s="289"/>
      <c r="BS88" s="289"/>
      <c r="BT88" s="289"/>
      <c r="BU88" s="289"/>
    </row>
    <row r="89" spans="1:980" s="290" customFormat="1" ht="18.75" customHeight="1" x14ac:dyDescent="0.35">
      <c r="A89" s="282" t="s">
        <v>106</v>
      </c>
      <c r="B89" s="283" t="s">
        <v>107</v>
      </c>
      <c r="C89" s="284">
        <f>C90+C92</f>
        <v>1766294</v>
      </c>
      <c r="D89" s="284">
        <f>D90+D92</f>
        <v>283417.11</v>
      </c>
      <c r="E89" s="284">
        <f t="shared" si="26"/>
        <v>1482876.8900000001</v>
      </c>
      <c r="F89" s="285">
        <f t="shared" si="24"/>
        <v>16.045862693300208</v>
      </c>
      <c r="G89" s="284">
        <f>G90+G92</f>
        <v>955000</v>
      </c>
      <c r="H89" s="284">
        <f>H90+H92</f>
        <v>283417.11</v>
      </c>
      <c r="I89" s="284">
        <f t="shared" si="22"/>
        <v>29.677184293193715</v>
      </c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  <c r="AB89" s="286"/>
      <c r="AC89" s="35">
        <f t="shared" si="25"/>
        <v>671582.89</v>
      </c>
      <c r="AD89" s="27">
        <f t="shared" si="23"/>
        <v>1766294</v>
      </c>
      <c r="AE89" s="287"/>
      <c r="AF89" s="27">
        <f t="shared" si="21"/>
        <v>1766294</v>
      </c>
      <c r="AG89" s="288"/>
      <c r="AH89" s="288"/>
      <c r="AI89" s="288"/>
      <c r="AJ89" s="289"/>
      <c r="AK89" s="289"/>
      <c r="AL89" s="289"/>
      <c r="AM89" s="289"/>
      <c r="AN89" s="289"/>
      <c r="AO89" s="289"/>
      <c r="AP89" s="289"/>
      <c r="AQ89" s="289"/>
      <c r="AR89" s="289"/>
      <c r="AS89" s="289"/>
      <c r="AT89" s="289"/>
      <c r="AU89" s="289"/>
      <c r="AV89" s="289"/>
      <c r="AW89" s="289"/>
      <c r="AX89" s="289"/>
      <c r="AY89" s="289"/>
      <c r="AZ89" s="289"/>
      <c r="BA89" s="289"/>
      <c r="BB89" s="289"/>
      <c r="BC89" s="289"/>
      <c r="BD89" s="289"/>
      <c r="BE89" s="289"/>
      <c r="BF89" s="289"/>
      <c r="BG89" s="289"/>
      <c r="BH89" s="289"/>
      <c r="BI89" s="289"/>
      <c r="BJ89" s="289"/>
      <c r="BK89" s="289"/>
      <c r="BL89" s="289"/>
      <c r="BM89" s="289"/>
      <c r="BN89" s="289"/>
      <c r="BO89" s="289"/>
      <c r="BP89" s="289"/>
      <c r="BQ89" s="289"/>
      <c r="BR89" s="289"/>
      <c r="BS89" s="289"/>
      <c r="BT89" s="289"/>
      <c r="BU89" s="289"/>
    </row>
    <row r="90" spans="1:980" s="299" customFormat="1" ht="18.75" x14ac:dyDescent="0.3">
      <c r="A90" s="291" t="s">
        <v>108</v>
      </c>
      <c r="B90" s="292">
        <v>2413010</v>
      </c>
      <c r="C90" s="293">
        <v>1140281</v>
      </c>
      <c r="D90" s="272">
        <f>H90</f>
        <v>193761.3</v>
      </c>
      <c r="E90" s="251">
        <f t="shared" si="26"/>
        <v>946519.7</v>
      </c>
      <c r="F90" s="96">
        <f t="shared" si="24"/>
        <v>16.992416781477548</v>
      </c>
      <c r="G90" s="251">
        <v>655000</v>
      </c>
      <c r="H90" s="251">
        <v>193761.3</v>
      </c>
      <c r="I90" s="251">
        <f t="shared" si="22"/>
        <v>29.58187786259542</v>
      </c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  <c r="AA90" s="252"/>
      <c r="AB90" s="252"/>
      <c r="AC90" s="35">
        <f t="shared" si="25"/>
        <v>461238.7</v>
      </c>
      <c r="AD90" s="27">
        <f t="shared" si="23"/>
        <v>1140281</v>
      </c>
      <c r="AE90" s="294"/>
      <c r="AF90" s="27">
        <f t="shared" si="21"/>
        <v>1140281</v>
      </c>
      <c r="AG90" s="295"/>
      <c r="AH90" s="295"/>
      <c r="AI90" s="295"/>
      <c r="AJ90" s="296"/>
      <c r="AK90" s="296"/>
      <c r="AL90" s="296"/>
      <c r="AM90" s="296"/>
      <c r="AN90" s="296"/>
      <c r="AO90" s="296"/>
      <c r="AP90" s="296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8"/>
      <c r="BU90" s="298"/>
    </row>
    <row r="91" spans="1:980" s="299" customFormat="1" ht="18.75" x14ac:dyDescent="0.3">
      <c r="A91" s="291" t="s">
        <v>109</v>
      </c>
      <c r="B91" s="292">
        <v>2413020</v>
      </c>
      <c r="C91" s="293">
        <v>202811</v>
      </c>
      <c r="D91" s="272">
        <f t="shared" ref="D91:D93" si="27">H91</f>
        <v>33536.160000000003</v>
      </c>
      <c r="E91" s="251">
        <f t="shared" si="26"/>
        <v>169274.84</v>
      </c>
      <c r="F91" s="96">
        <f t="shared" si="24"/>
        <v>16.535671142097815</v>
      </c>
      <c r="G91" s="251">
        <v>86000</v>
      </c>
      <c r="H91" s="251">
        <v>33536.160000000003</v>
      </c>
      <c r="I91" s="251">
        <f t="shared" si="22"/>
        <v>38.995534883720936</v>
      </c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  <c r="AA91" s="252"/>
      <c r="AB91" s="252"/>
      <c r="AC91" s="35">
        <f t="shared" si="25"/>
        <v>52463.839999999997</v>
      </c>
      <c r="AD91" s="27">
        <f t="shared" si="23"/>
        <v>202811</v>
      </c>
      <c r="AE91" s="294"/>
      <c r="AF91" s="27">
        <f t="shared" si="21"/>
        <v>202811</v>
      </c>
      <c r="AG91" s="295"/>
      <c r="AH91" s="295"/>
      <c r="AI91" s="295"/>
      <c r="AJ91" s="296"/>
      <c r="AK91" s="296"/>
      <c r="AL91" s="296"/>
      <c r="AM91" s="296"/>
      <c r="AN91" s="296"/>
      <c r="AO91" s="296"/>
      <c r="AP91" s="296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8"/>
      <c r="BU91" s="298"/>
    </row>
    <row r="92" spans="1:980" s="299" customFormat="1" ht="18.75" x14ac:dyDescent="0.3">
      <c r="A92" s="291" t="s">
        <v>110</v>
      </c>
      <c r="B92" s="292">
        <v>2413030</v>
      </c>
      <c r="C92" s="293">
        <v>626013</v>
      </c>
      <c r="D92" s="272">
        <f t="shared" si="27"/>
        <v>89655.81</v>
      </c>
      <c r="E92" s="251">
        <f t="shared" si="26"/>
        <v>536357.18999999994</v>
      </c>
      <c r="F92" s="96">
        <f t="shared" si="24"/>
        <v>14.32171696114937</v>
      </c>
      <c r="G92" s="251">
        <v>300000</v>
      </c>
      <c r="H92" s="251">
        <v>89655.81</v>
      </c>
      <c r="I92" s="251">
        <f t="shared" si="22"/>
        <v>29.885269999999998</v>
      </c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35">
        <f t="shared" si="25"/>
        <v>210344.19</v>
      </c>
      <c r="AD92" s="27">
        <f t="shared" si="23"/>
        <v>626013</v>
      </c>
      <c r="AE92" s="294"/>
      <c r="AF92" s="27">
        <f t="shared" si="21"/>
        <v>626013</v>
      </c>
      <c r="AG92" s="295"/>
      <c r="AH92" s="295"/>
      <c r="AI92" s="295"/>
      <c r="AJ92" s="296"/>
      <c r="AK92" s="296"/>
      <c r="AL92" s="296"/>
      <c r="AM92" s="296"/>
      <c r="AN92" s="296"/>
      <c r="AO92" s="296"/>
      <c r="AP92" s="296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8"/>
      <c r="BU92" s="298"/>
    </row>
    <row r="93" spans="1:980" s="303" customFormat="1" ht="18.75" x14ac:dyDescent="0.3">
      <c r="A93" s="300" t="s">
        <v>111</v>
      </c>
      <c r="B93" s="292">
        <v>2413050</v>
      </c>
      <c r="C93" s="293">
        <v>66190</v>
      </c>
      <c r="D93" s="272">
        <f t="shared" si="27"/>
        <v>35059.760000000002</v>
      </c>
      <c r="E93" s="251">
        <f t="shared" si="26"/>
        <v>31130.239999999998</v>
      </c>
      <c r="F93" s="96">
        <f t="shared" si="24"/>
        <v>52.968363801178434</v>
      </c>
      <c r="G93" s="235">
        <v>27752</v>
      </c>
      <c r="H93" s="235">
        <v>35059.760000000002</v>
      </c>
      <c r="I93" s="236">
        <f t="shared" si="22"/>
        <v>126.33237244162584</v>
      </c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35">
        <f t="shared" si="25"/>
        <v>-7307.760000000002</v>
      </c>
      <c r="AD93" s="27">
        <f t="shared" si="23"/>
        <v>66190</v>
      </c>
      <c r="AE93" s="99"/>
      <c r="AF93" s="27">
        <f t="shared" si="21"/>
        <v>66190</v>
      </c>
      <c r="AG93" s="100"/>
      <c r="AH93" s="100"/>
      <c r="AI93" s="100"/>
      <c r="AJ93" s="5"/>
      <c r="AK93" s="5"/>
      <c r="AL93" s="5"/>
      <c r="AM93" s="5"/>
      <c r="AN93" s="5"/>
      <c r="AO93" s="5"/>
      <c r="AP93" s="5"/>
      <c r="AQ93" s="301"/>
      <c r="AR93" s="301"/>
      <c r="AS93" s="301"/>
      <c r="AT93" s="301"/>
      <c r="AU93" s="301"/>
      <c r="AV93" s="301"/>
      <c r="AW93" s="301"/>
      <c r="AX93" s="301"/>
      <c r="AY93" s="301"/>
      <c r="AZ93" s="301"/>
      <c r="BA93" s="301"/>
      <c r="BB93" s="301"/>
      <c r="BC93" s="301"/>
      <c r="BD93" s="301"/>
      <c r="BE93" s="301"/>
      <c r="BF93" s="301"/>
      <c r="BG93" s="301"/>
      <c r="BH93" s="301"/>
      <c r="BI93" s="301"/>
      <c r="BJ93" s="301"/>
      <c r="BK93" s="301"/>
      <c r="BL93" s="301"/>
      <c r="BM93" s="301"/>
      <c r="BN93" s="301"/>
      <c r="BO93" s="301"/>
      <c r="BP93" s="301"/>
      <c r="BQ93" s="301"/>
      <c r="BR93" s="301"/>
      <c r="BS93" s="301"/>
      <c r="BT93" s="302"/>
      <c r="BU93" s="302"/>
      <c r="AKR93" s="304"/>
    </row>
    <row r="94" spans="1:980" s="308" customFormat="1" ht="27" customHeight="1" x14ac:dyDescent="0.3">
      <c r="A94" s="305" t="s">
        <v>37</v>
      </c>
      <c r="B94" s="279">
        <v>225</v>
      </c>
      <c r="C94" s="280">
        <f>SUM(C95:C105)</f>
        <v>328857</v>
      </c>
      <c r="D94" s="280">
        <f>SUM(D95:D105)</f>
        <v>143120</v>
      </c>
      <c r="E94" s="280">
        <f>SUM(E95:E105)</f>
        <v>185737</v>
      </c>
      <c r="F94" s="126">
        <f t="shared" si="24"/>
        <v>43.520435934159835</v>
      </c>
      <c r="G94" s="280">
        <f>SUM(G95:G105)</f>
        <v>195316</v>
      </c>
      <c r="H94" s="280">
        <f>SUM(H95:H105)</f>
        <v>143120</v>
      </c>
      <c r="I94" s="280">
        <f t="shared" si="22"/>
        <v>73.276126891806101</v>
      </c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35">
        <f t="shared" si="25"/>
        <v>52196</v>
      </c>
      <c r="AD94" s="27">
        <f t="shared" si="23"/>
        <v>328857</v>
      </c>
      <c r="AE94" s="242"/>
      <c r="AF94" s="27">
        <f t="shared" si="21"/>
        <v>328857</v>
      </c>
      <c r="AG94" s="243"/>
      <c r="AH94" s="243"/>
      <c r="AI94" s="243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  <c r="BF94" s="306"/>
      <c r="BG94" s="306"/>
      <c r="BH94" s="306"/>
      <c r="BI94" s="306"/>
      <c r="BJ94" s="306"/>
      <c r="BK94" s="306"/>
      <c r="BL94" s="306"/>
      <c r="BM94" s="306"/>
      <c r="BN94" s="306"/>
      <c r="BO94" s="306"/>
      <c r="BP94" s="306"/>
      <c r="BQ94" s="306"/>
      <c r="BR94" s="306"/>
      <c r="BS94" s="306"/>
      <c r="BT94" s="307"/>
      <c r="BU94" s="307"/>
    </row>
    <row r="95" spans="1:980" s="311" customFormat="1" ht="20.25" customHeight="1" x14ac:dyDescent="0.3">
      <c r="A95" s="291" t="s">
        <v>112</v>
      </c>
      <c r="B95" s="292">
        <v>2250001</v>
      </c>
      <c r="C95" s="293">
        <v>24048</v>
      </c>
      <c r="D95" s="251">
        <f>H95</f>
        <v>14556</v>
      </c>
      <c r="E95" s="251">
        <f t="shared" si="26"/>
        <v>9492</v>
      </c>
      <c r="F95" s="96">
        <f t="shared" si="24"/>
        <v>60.528942115768459</v>
      </c>
      <c r="G95" s="251">
        <v>10020</v>
      </c>
      <c r="H95" s="251">
        <v>14556</v>
      </c>
      <c r="I95" s="251">
        <f t="shared" si="22"/>
        <v>145.26946107784431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35">
        <f t="shared" si="25"/>
        <v>-4536</v>
      </c>
      <c r="AD95" s="27">
        <f t="shared" si="23"/>
        <v>24048</v>
      </c>
      <c r="AE95" s="294"/>
      <c r="AF95" s="27">
        <f t="shared" si="21"/>
        <v>24048</v>
      </c>
      <c r="AG95" s="295"/>
      <c r="AH95" s="295"/>
      <c r="AI95" s="295"/>
      <c r="AJ95" s="296"/>
      <c r="AK95" s="296"/>
      <c r="AL95" s="296"/>
      <c r="AM95" s="296"/>
      <c r="AN95" s="296"/>
      <c r="AO95" s="296"/>
      <c r="AP95" s="296"/>
      <c r="AQ95" s="309"/>
      <c r="AR95" s="309"/>
      <c r="AS95" s="309"/>
      <c r="AT95" s="309"/>
      <c r="AU95" s="309"/>
      <c r="AV95" s="309"/>
      <c r="AW95" s="309"/>
      <c r="AX95" s="309"/>
      <c r="AY95" s="309"/>
      <c r="AZ95" s="309"/>
      <c r="BA95" s="309"/>
      <c r="BB95" s="309"/>
      <c r="BC95" s="309"/>
      <c r="BD95" s="309"/>
      <c r="BE95" s="309"/>
      <c r="BF95" s="309"/>
      <c r="BG95" s="309"/>
      <c r="BH95" s="309"/>
      <c r="BI95" s="309"/>
      <c r="BJ95" s="309"/>
      <c r="BK95" s="309"/>
      <c r="BL95" s="309"/>
      <c r="BM95" s="309"/>
      <c r="BN95" s="309"/>
      <c r="BO95" s="309"/>
      <c r="BP95" s="309"/>
      <c r="BQ95" s="309"/>
      <c r="BR95" s="309"/>
      <c r="BS95" s="309"/>
      <c r="BT95" s="310"/>
      <c r="BU95" s="310"/>
    </row>
    <row r="96" spans="1:980" s="311" customFormat="1" ht="20.25" customHeight="1" x14ac:dyDescent="0.3">
      <c r="A96" s="312" t="s">
        <v>113</v>
      </c>
      <c r="B96" s="292">
        <v>2250067</v>
      </c>
      <c r="C96" s="293"/>
      <c r="D96" s="251"/>
      <c r="E96" s="251">
        <f t="shared" si="26"/>
        <v>0</v>
      </c>
      <c r="F96" s="96"/>
      <c r="G96" s="251">
        <v>0</v>
      </c>
      <c r="H96" s="251"/>
      <c r="I96" s="251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35"/>
      <c r="AD96" s="27"/>
      <c r="AE96" s="294"/>
      <c r="AF96" s="27"/>
      <c r="AG96" s="295"/>
      <c r="AH96" s="295"/>
      <c r="AI96" s="295"/>
      <c r="AJ96" s="296"/>
      <c r="AK96" s="296"/>
      <c r="AL96" s="296"/>
      <c r="AM96" s="296"/>
      <c r="AN96" s="296"/>
      <c r="AO96" s="296"/>
      <c r="AP96" s="296"/>
      <c r="AQ96" s="309"/>
      <c r="AR96" s="309"/>
      <c r="AS96" s="309"/>
      <c r="AT96" s="309"/>
      <c r="AU96" s="309"/>
      <c r="AV96" s="309"/>
      <c r="AW96" s="309"/>
      <c r="AX96" s="309"/>
      <c r="AY96" s="309"/>
      <c r="AZ96" s="309"/>
      <c r="BA96" s="309"/>
      <c r="BB96" s="309"/>
      <c r="BC96" s="309"/>
      <c r="BD96" s="309"/>
      <c r="BE96" s="309"/>
      <c r="BF96" s="309"/>
      <c r="BG96" s="309"/>
      <c r="BH96" s="309"/>
      <c r="BI96" s="309"/>
      <c r="BJ96" s="309"/>
      <c r="BK96" s="309"/>
      <c r="BL96" s="309"/>
      <c r="BM96" s="309"/>
      <c r="BN96" s="309"/>
      <c r="BO96" s="309"/>
      <c r="BP96" s="309"/>
      <c r="BQ96" s="309"/>
      <c r="BR96" s="309"/>
      <c r="BS96" s="309"/>
      <c r="BT96" s="310"/>
      <c r="BU96" s="310"/>
    </row>
    <row r="97" spans="1:979" ht="34.5" customHeight="1" x14ac:dyDescent="0.3">
      <c r="A97" s="313" t="s">
        <v>114</v>
      </c>
      <c r="B97" s="314">
        <v>2250106</v>
      </c>
      <c r="C97" s="293">
        <v>183742</v>
      </c>
      <c r="D97" s="251">
        <f t="shared" ref="D97:D105" si="28">H97</f>
        <v>86750</v>
      </c>
      <c r="E97" s="251">
        <f t="shared" si="26"/>
        <v>96992</v>
      </c>
      <c r="F97" s="96">
        <f t="shared" si="24"/>
        <v>47.212939883096951</v>
      </c>
      <c r="G97" s="235">
        <v>99092</v>
      </c>
      <c r="H97" s="235">
        <v>86750</v>
      </c>
      <c r="I97" s="236">
        <f t="shared" si="22"/>
        <v>87.544907762483348</v>
      </c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35">
        <f t="shared" si="25"/>
        <v>12342</v>
      </c>
      <c r="AD97" s="27">
        <f t="shared" si="23"/>
        <v>183742</v>
      </c>
      <c r="AE97" s="99"/>
      <c r="AF97" s="27">
        <f t="shared" si="21"/>
        <v>183742</v>
      </c>
      <c r="AG97" s="100"/>
      <c r="AH97" s="100"/>
      <c r="AI97" s="100"/>
      <c r="AJ97" s="5"/>
      <c r="AK97" s="5"/>
      <c r="AL97" s="5"/>
      <c r="AM97" s="5"/>
      <c r="AN97" s="5"/>
      <c r="AO97" s="5"/>
      <c r="AP97" s="5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7"/>
      <c r="BU97" s="7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  <c r="SB97" s="8"/>
      <c r="SC97" s="8"/>
      <c r="SD97" s="8"/>
      <c r="SE97" s="8"/>
      <c r="SF97" s="8"/>
      <c r="SG97" s="8"/>
      <c r="SH97" s="8"/>
      <c r="SI97" s="8"/>
      <c r="SJ97" s="8"/>
      <c r="SK97" s="8"/>
      <c r="SL97" s="8"/>
      <c r="SM97" s="8"/>
      <c r="SN97" s="8"/>
      <c r="SO97" s="8"/>
      <c r="SP97" s="8"/>
      <c r="SQ97" s="8"/>
      <c r="SR97" s="8"/>
      <c r="SS97" s="8"/>
      <c r="ST97" s="8"/>
      <c r="SU97" s="8"/>
      <c r="SV97" s="8"/>
      <c r="SW97" s="8"/>
      <c r="SX97" s="8"/>
      <c r="SY97" s="8"/>
      <c r="SZ97" s="8"/>
      <c r="TA97" s="8"/>
      <c r="TB97" s="8"/>
      <c r="TC97" s="8"/>
      <c r="TD97" s="8"/>
      <c r="TE97" s="8"/>
      <c r="TF97" s="8"/>
      <c r="TG97" s="8"/>
      <c r="TH97" s="8"/>
      <c r="TI97" s="8"/>
      <c r="TJ97" s="8"/>
      <c r="TK97" s="8"/>
      <c r="TL97" s="8"/>
      <c r="TM97" s="8"/>
      <c r="TN97" s="8"/>
      <c r="TO97" s="8"/>
      <c r="TP97" s="8"/>
      <c r="TQ97" s="8"/>
      <c r="TR97" s="8"/>
      <c r="TS97" s="8"/>
      <c r="TT97" s="8"/>
      <c r="TU97" s="8"/>
      <c r="TV97" s="8"/>
      <c r="TW97" s="8"/>
      <c r="TX97" s="8"/>
      <c r="TY97" s="8"/>
      <c r="TZ97" s="8"/>
      <c r="UA97" s="8"/>
      <c r="UB97" s="8"/>
      <c r="UC97" s="8"/>
      <c r="UD97" s="8"/>
      <c r="UE97" s="8"/>
      <c r="UF97" s="8"/>
      <c r="UG97" s="8"/>
      <c r="UH97" s="8"/>
      <c r="UI97" s="8"/>
      <c r="UJ97" s="8"/>
      <c r="UK97" s="8"/>
      <c r="UL97" s="8"/>
      <c r="UM97" s="8"/>
      <c r="UN97" s="8"/>
      <c r="UO97" s="8"/>
      <c r="UP97" s="8"/>
      <c r="UQ97" s="8"/>
      <c r="UR97" s="8"/>
      <c r="US97" s="8"/>
      <c r="UT97" s="8"/>
      <c r="UU97" s="8"/>
      <c r="UV97" s="8"/>
      <c r="UW97" s="8"/>
      <c r="UX97" s="8"/>
      <c r="UY97" s="8"/>
      <c r="UZ97" s="8"/>
      <c r="VA97" s="8"/>
      <c r="VB97" s="8"/>
      <c r="VC97" s="8"/>
      <c r="VD97" s="8"/>
      <c r="VE97" s="8"/>
      <c r="VF97" s="8"/>
      <c r="VG97" s="8"/>
      <c r="VH97" s="8"/>
      <c r="VI97" s="8"/>
      <c r="VJ97" s="8"/>
      <c r="VK97" s="8"/>
      <c r="VL97" s="8"/>
      <c r="VM97" s="8"/>
      <c r="VN97" s="8"/>
      <c r="VO97" s="8"/>
      <c r="VP97" s="8"/>
      <c r="VQ97" s="8"/>
      <c r="VR97" s="8"/>
      <c r="VS97" s="8"/>
      <c r="VT97" s="8"/>
      <c r="VU97" s="8"/>
      <c r="VV97" s="8"/>
      <c r="VW97" s="8"/>
      <c r="VX97" s="8"/>
      <c r="VY97" s="8"/>
      <c r="VZ97" s="8"/>
      <c r="WA97" s="8"/>
      <c r="WB97" s="8"/>
      <c r="WC97" s="8"/>
      <c r="WD97" s="8"/>
      <c r="WE97" s="8"/>
      <c r="WF97" s="8"/>
      <c r="WG97" s="8"/>
      <c r="WH97" s="8"/>
      <c r="WI97" s="8"/>
      <c r="WJ97" s="8"/>
      <c r="WK97" s="8"/>
      <c r="WL97" s="8"/>
      <c r="WM97" s="8"/>
      <c r="WN97" s="8"/>
      <c r="WO97" s="8"/>
      <c r="WP97" s="8"/>
      <c r="WQ97" s="8"/>
      <c r="WR97" s="8"/>
      <c r="WS97" s="8"/>
      <c r="WT97" s="8"/>
      <c r="WU97" s="8"/>
      <c r="WV97" s="8"/>
      <c r="WW97" s="8"/>
      <c r="WX97" s="8"/>
      <c r="WY97" s="8"/>
      <c r="WZ97" s="8"/>
      <c r="XA97" s="8"/>
      <c r="XB97" s="8"/>
      <c r="XC97" s="8"/>
      <c r="XD97" s="8"/>
      <c r="XE97" s="8"/>
      <c r="XF97" s="8"/>
      <c r="XG97" s="8"/>
      <c r="XH97" s="8"/>
      <c r="XI97" s="8"/>
      <c r="XJ97" s="8"/>
      <c r="XK97" s="8"/>
      <c r="XL97" s="8"/>
      <c r="XM97" s="8"/>
      <c r="XN97" s="8"/>
      <c r="XO97" s="8"/>
      <c r="XP97" s="8"/>
      <c r="XQ97" s="8"/>
      <c r="XR97" s="8"/>
      <c r="XS97" s="8"/>
      <c r="XT97" s="8"/>
      <c r="XU97" s="8"/>
      <c r="XV97" s="8"/>
      <c r="XW97" s="8"/>
      <c r="XX97" s="8"/>
      <c r="XY97" s="8"/>
      <c r="XZ97" s="8"/>
      <c r="YA97" s="8"/>
      <c r="YB97" s="8"/>
      <c r="YC97" s="8"/>
      <c r="YD97" s="8"/>
      <c r="YE97" s="8"/>
      <c r="YF97" s="8"/>
      <c r="YG97" s="8"/>
      <c r="YH97" s="8"/>
      <c r="YI97" s="8"/>
      <c r="YJ97" s="8"/>
      <c r="YK97" s="8"/>
      <c r="YL97" s="8"/>
      <c r="YM97" s="8"/>
      <c r="YN97" s="8"/>
      <c r="YO97" s="8"/>
      <c r="YP97" s="8"/>
      <c r="YQ97" s="8"/>
      <c r="YR97" s="8"/>
      <c r="YS97" s="8"/>
      <c r="YT97" s="8"/>
      <c r="YU97" s="8"/>
      <c r="YV97" s="8"/>
      <c r="YW97" s="8"/>
      <c r="YX97" s="8"/>
      <c r="YY97" s="8"/>
      <c r="YZ97" s="8"/>
      <c r="ZA97" s="8"/>
      <c r="ZB97" s="8"/>
      <c r="ZC97" s="8"/>
      <c r="ZD97" s="8"/>
      <c r="ZE97" s="8"/>
      <c r="ZF97" s="8"/>
      <c r="ZG97" s="8"/>
      <c r="ZH97" s="8"/>
      <c r="ZI97" s="8"/>
      <c r="ZJ97" s="8"/>
      <c r="ZK97" s="8"/>
      <c r="ZL97" s="8"/>
      <c r="ZM97" s="8"/>
      <c r="ZN97" s="8"/>
      <c r="ZO97" s="8"/>
      <c r="ZP97" s="8"/>
      <c r="ZQ97" s="8"/>
      <c r="ZR97" s="8"/>
      <c r="ZS97" s="8"/>
      <c r="ZT97" s="8"/>
      <c r="ZU97" s="8"/>
      <c r="ZV97" s="8"/>
      <c r="ZW97" s="8"/>
      <c r="ZX97" s="8"/>
      <c r="ZY97" s="8"/>
      <c r="ZZ97" s="8"/>
      <c r="AAA97" s="8"/>
      <c r="AAB97" s="8"/>
      <c r="AAC97" s="8"/>
      <c r="AAD97" s="8"/>
      <c r="AAE97" s="8"/>
      <c r="AAF97" s="8"/>
      <c r="AAG97" s="8"/>
      <c r="AAH97" s="8"/>
      <c r="AAI97" s="8"/>
      <c r="AAJ97" s="8"/>
      <c r="AAK97" s="8"/>
      <c r="AAL97" s="8"/>
      <c r="AAM97" s="8"/>
      <c r="AAN97" s="8"/>
      <c r="AAO97" s="8"/>
      <c r="AAP97" s="8"/>
      <c r="AAQ97" s="8"/>
      <c r="AAR97" s="8"/>
      <c r="AAS97" s="8"/>
      <c r="AAT97" s="8"/>
      <c r="AAU97" s="8"/>
      <c r="AAV97" s="8"/>
      <c r="AAW97" s="8"/>
      <c r="AAX97" s="8"/>
      <c r="AAY97" s="8"/>
      <c r="AAZ97" s="8"/>
      <c r="ABA97" s="8"/>
      <c r="ABB97" s="8"/>
      <c r="ABC97" s="8"/>
      <c r="ABD97" s="8"/>
      <c r="ABE97" s="8"/>
      <c r="ABF97" s="8"/>
      <c r="ABG97" s="8"/>
      <c r="ABH97" s="8"/>
      <c r="ABI97" s="8"/>
      <c r="ABJ97" s="8"/>
      <c r="ABK97" s="8"/>
      <c r="ABL97" s="8"/>
      <c r="ABM97" s="8"/>
      <c r="ABN97" s="8"/>
      <c r="ABO97" s="8"/>
      <c r="ABP97" s="8"/>
      <c r="ABQ97" s="8"/>
      <c r="ABR97" s="8"/>
      <c r="ABS97" s="8"/>
      <c r="ABT97" s="8"/>
      <c r="ABU97" s="8"/>
      <c r="ABV97" s="8"/>
      <c r="ABW97" s="8"/>
      <c r="ABX97" s="8"/>
      <c r="ABY97" s="8"/>
      <c r="ABZ97" s="8"/>
      <c r="ACA97" s="8"/>
      <c r="ACB97" s="8"/>
      <c r="ACC97" s="8"/>
      <c r="ACD97" s="8"/>
      <c r="ACE97" s="8"/>
      <c r="ACF97" s="8"/>
      <c r="ACG97" s="8"/>
      <c r="ACH97" s="8"/>
      <c r="ACI97" s="8"/>
      <c r="ACJ97" s="8"/>
      <c r="ACK97" s="8"/>
      <c r="ACL97" s="8"/>
      <c r="ACM97" s="8"/>
      <c r="ACN97" s="8"/>
      <c r="ACO97" s="8"/>
      <c r="ACP97" s="8"/>
      <c r="ACQ97" s="8"/>
      <c r="ACR97" s="8"/>
      <c r="ACS97" s="8"/>
      <c r="ACT97" s="8"/>
      <c r="ACU97" s="8"/>
      <c r="ACV97" s="8"/>
      <c r="ACW97" s="8"/>
      <c r="ACX97" s="8"/>
      <c r="ACY97" s="8"/>
      <c r="ACZ97" s="8"/>
      <c r="ADA97" s="8"/>
      <c r="ADB97" s="8"/>
      <c r="ADC97" s="8"/>
      <c r="ADD97" s="8"/>
      <c r="ADE97" s="8"/>
      <c r="ADF97" s="8"/>
      <c r="ADG97" s="8"/>
      <c r="ADH97" s="8"/>
      <c r="ADI97" s="8"/>
      <c r="ADJ97" s="8"/>
      <c r="ADK97" s="8"/>
      <c r="ADL97" s="8"/>
      <c r="ADM97" s="8"/>
      <c r="ADN97" s="8"/>
      <c r="ADO97" s="8"/>
      <c r="ADP97" s="8"/>
      <c r="ADQ97" s="8"/>
      <c r="ADR97" s="8"/>
      <c r="ADS97" s="8"/>
      <c r="ADT97" s="8"/>
      <c r="ADU97" s="8"/>
      <c r="ADV97" s="8"/>
      <c r="ADW97" s="8"/>
      <c r="ADX97" s="8"/>
      <c r="ADY97" s="8"/>
      <c r="ADZ97" s="8"/>
      <c r="AEA97" s="8"/>
      <c r="AEB97" s="8"/>
      <c r="AEC97" s="8"/>
      <c r="AED97" s="8"/>
      <c r="AEE97" s="8"/>
      <c r="AEF97" s="8"/>
      <c r="AEG97" s="8"/>
      <c r="AEH97" s="8"/>
      <c r="AEI97" s="8"/>
      <c r="AEJ97" s="8"/>
      <c r="AEK97" s="8"/>
      <c r="AEL97" s="8"/>
      <c r="AEM97" s="8"/>
      <c r="AEN97" s="8"/>
      <c r="AEO97" s="8"/>
      <c r="AEP97" s="8"/>
      <c r="AEQ97" s="8"/>
      <c r="AER97" s="8"/>
      <c r="AES97" s="8"/>
      <c r="AET97" s="8"/>
      <c r="AEU97" s="8"/>
      <c r="AEV97" s="8"/>
      <c r="AEW97" s="8"/>
      <c r="AEX97" s="8"/>
      <c r="AEY97" s="8"/>
      <c r="AEZ97" s="8"/>
      <c r="AFA97" s="8"/>
      <c r="AFB97" s="8"/>
      <c r="AFC97" s="8"/>
      <c r="AFD97" s="8"/>
      <c r="AFE97" s="8"/>
      <c r="AFF97" s="8"/>
      <c r="AFG97" s="8"/>
      <c r="AFH97" s="8"/>
      <c r="AFI97" s="8"/>
      <c r="AFJ97" s="8"/>
      <c r="AFK97" s="8"/>
      <c r="AFL97" s="8"/>
      <c r="AFM97" s="8"/>
      <c r="AFN97" s="8"/>
      <c r="AFO97" s="8"/>
      <c r="AFP97" s="8"/>
      <c r="AFQ97" s="8"/>
      <c r="AFR97" s="8"/>
      <c r="AFS97" s="8"/>
      <c r="AFT97" s="8"/>
      <c r="AFU97" s="8"/>
      <c r="AFV97" s="8"/>
      <c r="AFW97" s="8"/>
      <c r="AFX97" s="8"/>
      <c r="AFY97" s="8"/>
      <c r="AFZ97" s="8"/>
      <c r="AGA97" s="8"/>
      <c r="AGB97" s="8"/>
      <c r="AGC97" s="8"/>
      <c r="AGD97" s="8"/>
      <c r="AGE97" s="8"/>
      <c r="AGF97" s="8"/>
      <c r="AGG97" s="8"/>
      <c r="AGH97" s="8"/>
      <c r="AGI97" s="8"/>
      <c r="AGJ97" s="8"/>
      <c r="AGK97" s="8"/>
      <c r="AGL97" s="8"/>
      <c r="AGM97" s="8"/>
      <c r="AGN97" s="8"/>
      <c r="AGO97" s="8"/>
      <c r="AGP97" s="8"/>
      <c r="AGQ97" s="8"/>
      <c r="AGR97" s="8"/>
      <c r="AGS97" s="8"/>
      <c r="AGT97" s="8"/>
      <c r="AGU97" s="8"/>
      <c r="AGV97" s="8"/>
      <c r="AGW97" s="8"/>
      <c r="AGX97" s="8"/>
      <c r="AGY97" s="8"/>
      <c r="AGZ97" s="8"/>
      <c r="AHA97" s="8"/>
      <c r="AHB97" s="8"/>
      <c r="AHC97" s="8"/>
      <c r="AHD97" s="8"/>
      <c r="AHE97" s="8"/>
      <c r="AHF97" s="8"/>
      <c r="AHG97" s="8"/>
      <c r="AHH97" s="8"/>
      <c r="AHI97" s="8"/>
      <c r="AHJ97" s="8"/>
      <c r="AHK97" s="8"/>
      <c r="AHL97" s="8"/>
      <c r="AHM97" s="8"/>
      <c r="AHN97" s="8"/>
      <c r="AHO97" s="8"/>
      <c r="AHP97" s="8"/>
      <c r="AHQ97" s="8"/>
      <c r="AHR97" s="8"/>
      <c r="AHS97" s="8"/>
      <c r="AHT97" s="8"/>
      <c r="AHU97" s="8"/>
      <c r="AHV97" s="8"/>
      <c r="AHW97" s="8"/>
      <c r="AHX97" s="8"/>
      <c r="AHY97" s="8"/>
      <c r="AHZ97" s="8"/>
      <c r="AIA97" s="8"/>
      <c r="AIB97" s="8"/>
      <c r="AIC97" s="8"/>
      <c r="AID97" s="8"/>
      <c r="AIE97" s="8"/>
      <c r="AIF97" s="8"/>
      <c r="AIG97" s="8"/>
      <c r="AIH97" s="8"/>
      <c r="AII97" s="8"/>
      <c r="AIJ97" s="8"/>
      <c r="AIK97" s="8"/>
      <c r="AIL97" s="8"/>
      <c r="AIM97" s="8"/>
      <c r="AIN97" s="8"/>
      <c r="AIO97" s="8"/>
      <c r="AIP97" s="8"/>
      <c r="AIQ97" s="8"/>
      <c r="AIR97" s="8"/>
      <c r="AIS97" s="8"/>
      <c r="AIT97" s="8"/>
      <c r="AIU97" s="8"/>
      <c r="AIV97" s="8"/>
      <c r="AIW97" s="8"/>
      <c r="AIX97" s="8"/>
      <c r="AIY97" s="8"/>
      <c r="AIZ97" s="8"/>
      <c r="AJA97" s="8"/>
      <c r="AJB97" s="8"/>
      <c r="AJC97" s="8"/>
      <c r="AJD97" s="8"/>
      <c r="AJE97" s="8"/>
      <c r="AJF97" s="8"/>
      <c r="AJG97" s="8"/>
      <c r="AJH97" s="8"/>
      <c r="AJI97" s="8"/>
      <c r="AJJ97" s="8"/>
      <c r="AJK97" s="8"/>
      <c r="AJL97" s="8"/>
      <c r="AJM97" s="8"/>
      <c r="AJN97" s="8"/>
      <c r="AJO97" s="8"/>
      <c r="AJP97" s="8"/>
      <c r="AJQ97" s="8"/>
      <c r="AJR97" s="8"/>
      <c r="AJS97" s="8"/>
      <c r="AJT97" s="8"/>
      <c r="AJU97" s="8"/>
      <c r="AJV97" s="8"/>
      <c r="AJW97" s="8"/>
      <c r="AJX97" s="8"/>
      <c r="AJY97" s="8"/>
      <c r="AJZ97" s="8"/>
      <c r="AKA97" s="8"/>
      <c r="AKB97" s="8"/>
      <c r="AKC97" s="8"/>
      <c r="AKD97" s="8"/>
      <c r="AKE97" s="8"/>
      <c r="AKF97" s="8"/>
      <c r="AKG97" s="8"/>
      <c r="AKH97" s="8"/>
      <c r="AKI97" s="8"/>
      <c r="AKJ97" s="8"/>
      <c r="AKK97" s="8"/>
      <c r="AKL97" s="8"/>
      <c r="AKM97" s="8"/>
      <c r="AKN97" s="8"/>
      <c r="AKO97" s="8"/>
      <c r="AKP97" s="8"/>
      <c r="AKQ97" s="8"/>
    </row>
    <row r="98" spans="1:979" ht="31.5" x14ac:dyDescent="0.3">
      <c r="A98" s="315" t="s">
        <v>115</v>
      </c>
      <c r="B98" s="292">
        <v>2250123</v>
      </c>
      <c r="C98" s="293">
        <v>36000</v>
      </c>
      <c r="D98" s="251">
        <f t="shared" si="28"/>
        <v>9000</v>
      </c>
      <c r="E98" s="251">
        <f t="shared" si="26"/>
        <v>27000</v>
      </c>
      <c r="F98" s="96">
        <f>D98/C98*100</f>
        <v>25</v>
      </c>
      <c r="G98" s="235">
        <v>36000</v>
      </c>
      <c r="H98" s="235">
        <v>9000</v>
      </c>
      <c r="I98" s="236">
        <f t="shared" si="22"/>
        <v>25</v>
      </c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35">
        <f t="shared" si="25"/>
        <v>27000</v>
      </c>
      <c r="AD98" s="27">
        <f t="shared" si="23"/>
        <v>36000</v>
      </c>
      <c r="AE98" s="99"/>
      <c r="AF98" s="27">
        <f t="shared" si="21"/>
        <v>36000</v>
      </c>
      <c r="AG98" s="100"/>
      <c r="AH98" s="100"/>
      <c r="AI98" s="100"/>
      <c r="AJ98" s="5"/>
      <c r="AK98" s="5"/>
      <c r="AL98" s="5"/>
      <c r="AM98" s="5"/>
      <c r="AN98" s="5"/>
      <c r="AO98" s="5"/>
      <c r="AP98" s="5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7"/>
      <c r="BU98" s="7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  <c r="SB98" s="8"/>
      <c r="SC98" s="8"/>
      <c r="SD98" s="8"/>
      <c r="SE98" s="8"/>
      <c r="SF98" s="8"/>
      <c r="SG98" s="8"/>
      <c r="SH98" s="8"/>
      <c r="SI98" s="8"/>
      <c r="SJ98" s="8"/>
      <c r="SK98" s="8"/>
      <c r="SL98" s="8"/>
      <c r="SM98" s="8"/>
      <c r="SN98" s="8"/>
      <c r="SO98" s="8"/>
      <c r="SP98" s="8"/>
      <c r="SQ98" s="8"/>
      <c r="SR98" s="8"/>
      <c r="SS98" s="8"/>
      <c r="ST98" s="8"/>
      <c r="SU98" s="8"/>
      <c r="SV98" s="8"/>
      <c r="SW98" s="8"/>
      <c r="SX98" s="8"/>
      <c r="SY98" s="8"/>
      <c r="SZ98" s="8"/>
      <c r="TA98" s="8"/>
      <c r="TB98" s="8"/>
      <c r="TC98" s="8"/>
      <c r="TD98" s="8"/>
      <c r="TE98" s="8"/>
      <c r="TF98" s="8"/>
      <c r="TG98" s="8"/>
      <c r="TH98" s="8"/>
      <c r="TI98" s="8"/>
      <c r="TJ98" s="8"/>
      <c r="TK98" s="8"/>
      <c r="TL98" s="8"/>
      <c r="TM98" s="8"/>
      <c r="TN98" s="8"/>
      <c r="TO98" s="8"/>
      <c r="TP98" s="8"/>
      <c r="TQ98" s="8"/>
      <c r="TR98" s="8"/>
      <c r="TS98" s="8"/>
      <c r="TT98" s="8"/>
      <c r="TU98" s="8"/>
      <c r="TV98" s="8"/>
      <c r="TW98" s="8"/>
      <c r="TX98" s="8"/>
      <c r="TY98" s="8"/>
      <c r="TZ98" s="8"/>
      <c r="UA98" s="8"/>
      <c r="UB98" s="8"/>
      <c r="UC98" s="8"/>
      <c r="UD98" s="8"/>
      <c r="UE98" s="8"/>
      <c r="UF98" s="8"/>
      <c r="UG98" s="8"/>
      <c r="UH98" s="8"/>
      <c r="UI98" s="8"/>
      <c r="UJ98" s="8"/>
      <c r="UK98" s="8"/>
      <c r="UL98" s="8"/>
      <c r="UM98" s="8"/>
      <c r="UN98" s="8"/>
      <c r="UO98" s="8"/>
      <c r="UP98" s="8"/>
      <c r="UQ98" s="8"/>
      <c r="UR98" s="8"/>
      <c r="US98" s="8"/>
      <c r="UT98" s="8"/>
      <c r="UU98" s="8"/>
      <c r="UV98" s="8"/>
      <c r="UW98" s="8"/>
      <c r="UX98" s="8"/>
      <c r="UY98" s="8"/>
      <c r="UZ98" s="8"/>
      <c r="VA98" s="8"/>
      <c r="VB98" s="8"/>
      <c r="VC98" s="8"/>
      <c r="VD98" s="8"/>
      <c r="VE98" s="8"/>
      <c r="VF98" s="8"/>
      <c r="VG98" s="8"/>
      <c r="VH98" s="8"/>
      <c r="VI98" s="8"/>
      <c r="VJ98" s="8"/>
      <c r="VK98" s="8"/>
      <c r="VL98" s="8"/>
      <c r="VM98" s="8"/>
      <c r="VN98" s="8"/>
      <c r="VO98" s="8"/>
      <c r="VP98" s="8"/>
      <c r="VQ98" s="8"/>
      <c r="VR98" s="8"/>
      <c r="VS98" s="8"/>
      <c r="VT98" s="8"/>
      <c r="VU98" s="8"/>
      <c r="VV98" s="8"/>
      <c r="VW98" s="8"/>
      <c r="VX98" s="8"/>
      <c r="VY98" s="8"/>
      <c r="VZ98" s="8"/>
      <c r="WA98" s="8"/>
      <c r="WB98" s="8"/>
      <c r="WC98" s="8"/>
      <c r="WD98" s="8"/>
      <c r="WE98" s="8"/>
      <c r="WF98" s="8"/>
      <c r="WG98" s="8"/>
      <c r="WH98" s="8"/>
      <c r="WI98" s="8"/>
      <c r="WJ98" s="8"/>
      <c r="WK98" s="8"/>
      <c r="WL98" s="8"/>
      <c r="WM98" s="8"/>
      <c r="WN98" s="8"/>
      <c r="WO98" s="8"/>
      <c r="WP98" s="8"/>
      <c r="WQ98" s="8"/>
      <c r="WR98" s="8"/>
      <c r="WS98" s="8"/>
      <c r="WT98" s="8"/>
      <c r="WU98" s="8"/>
      <c r="WV98" s="8"/>
      <c r="WW98" s="8"/>
      <c r="WX98" s="8"/>
      <c r="WY98" s="8"/>
      <c r="WZ98" s="8"/>
      <c r="XA98" s="8"/>
      <c r="XB98" s="8"/>
      <c r="XC98" s="8"/>
      <c r="XD98" s="8"/>
      <c r="XE98" s="8"/>
      <c r="XF98" s="8"/>
      <c r="XG98" s="8"/>
      <c r="XH98" s="8"/>
      <c r="XI98" s="8"/>
      <c r="XJ98" s="8"/>
      <c r="XK98" s="8"/>
      <c r="XL98" s="8"/>
      <c r="XM98" s="8"/>
      <c r="XN98" s="8"/>
      <c r="XO98" s="8"/>
      <c r="XP98" s="8"/>
      <c r="XQ98" s="8"/>
      <c r="XR98" s="8"/>
      <c r="XS98" s="8"/>
      <c r="XT98" s="8"/>
      <c r="XU98" s="8"/>
      <c r="XV98" s="8"/>
      <c r="XW98" s="8"/>
      <c r="XX98" s="8"/>
      <c r="XY98" s="8"/>
      <c r="XZ98" s="8"/>
      <c r="YA98" s="8"/>
      <c r="YB98" s="8"/>
      <c r="YC98" s="8"/>
      <c r="YD98" s="8"/>
      <c r="YE98" s="8"/>
      <c r="YF98" s="8"/>
      <c r="YG98" s="8"/>
      <c r="YH98" s="8"/>
      <c r="YI98" s="8"/>
      <c r="YJ98" s="8"/>
      <c r="YK98" s="8"/>
      <c r="YL98" s="8"/>
      <c r="YM98" s="8"/>
      <c r="YN98" s="8"/>
      <c r="YO98" s="8"/>
      <c r="YP98" s="8"/>
      <c r="YQ98" s="8"/>
      <c r="YR98" s="8"/>
      <c r="YS98" s="8"/>
      <c r="YT98" s="8"/>
      <c r="YU98" s="8"/>
      <c r="YV98" s="8"/>
      <c r="YW98" s="8"/>
      <c r="YX98" s="8"/>
      <c r="YY98" s="8"/>
      <c r="YZ98" s="8"/>
      <c r="ZA98" s="8"/>
      <c r="ZB98" s="8"/>
      <c r="ZC98" s="8"/>
      <c r="ZD98" s="8"/>
      <c r="ZE98" s="8"/>
      <c r="ZF98" s="8"/>
      <c r="ZG98" s="8"/>
      <c r="ZH98" s="8"/>
      <c r="ZI98" s="8"/>
      <c r="ZJ98" s="8"/>
      <c r="ZK98" s="8"/>
      <c r="ZL98" s="8"/>
      <c r="ZM98" s="8"/>
      <c r="ZN98" s="8"/>
      <c r="ZO98" s="8"/>
      <c r="ZP98" s="8"/>
      <c r="ZQ98" s="8"/>
      <c r="ZR98" s="8"/>
      <c r="ZS98" s="8"/>
      <c r="ZT98" s="8"/>
      <c r="ZU98" s="8"/>
      <c r="ZV98" s="8"/>
      <c r="ZW98" s="8"/>
      <c r="ZX98" s="8"/>
      <c r="ZY98" s="8"/>
      <c r="ZZ98" s="8"/>
      <c r="AAA98" s="8"/>
      <c r="AAB98" s="8"/>
      <c r="AAC98" s="8"/>
      <c r="AAD98" s="8"/>
      <c r="AAE98" s="8"/>
      <c r="AAF98" s="8"/>
      <c r="AAG98" s="8"/>
      <c r="AAH98" s="8"/>
      <c r="AAI98" s="8"/>
      <c r="AAJ98" s="8"/>
      <c r="AAK98" s="8"/>
      <c r="AAL98" s="8"/>
      <c r="AAM98" s="8"/>
      <c r="AAN98" s="8"/>
      <c r="AAO98" s="8"/>
      <c r="AAP98" s="8"/>
      <c r="AAQ98" s="8"/>
      <c r="AAR98" s="8"/>
      <c r="AAS98" s="8"/>
      <c r="AAT98" s="8"/>
      <c r="AAU98" s="8"/>
      <c r="AAV98" s="8"/>
      <c r="AAW98" s="8"/>
      <c r="AAX98" s="8"/>
      <c r="AAY98" s="8"/>
      <c r="AAZ98" s="8"/>
      <c r="ABA98" s="8"/>
      <c r="ABB98" s="8"/>
      <c r="ABC98" s="8"/>
      <c r="ABD98" s="8"/>
      <c r="ABE98" s="8"/>
      <c r="ABF98" s="8"/>
      <c r="ABG98" s="8"/>
      <c r="ABH98" s="8"/>
      <c r="ABI98" s="8"/>
      <c r="ABJ98" s="8"/>
      <c r="ABK98" s="8"/>
      <c r="ABL98" s="8"/>
      <c r="ABM98" s="8"/>
      <c r="ABN98" s="8"/>
      <c r="ABO98" s="8"/>
      <c r="ABP98" s="8"/>
      <c r="ABQ98" s="8"/>
      <c r="ABR98" s="8"/>
      <c r="ABS98" s="8"/>
      <c r="ABT98" s="8"/>
      <c r="ABU98" s="8"/>
      <c r="ABV98" s="8"/>
      <c r="ABW98" s="8"/>
      <c r="ABX98" s="8"/>
      <c r="ABY98" s="8"/>
      <c r="ABZ98" s="8"/>
      <c r="ACA98" s="8"/>
      <c r="ACB98" s="8"/>
      <c r="ACC98" s="8"/>
      <c r="ACD98" s="8"/>
      <c r="ACE98" s="8"/>
      <c r="ACF98" s="8"/>
      <c r="ACG98" s="8"/>
      <c r="ACH98" s="8"/>
      <c r="ACI98" s="8"/>
      <c r="ACJ98" s="8"/>
      <c r="ACK98" s="8"/>
      <c r="ACL98" s="8"/>
      <c r="ACM98" s="8"/>
      <c r="ACN98" s="8"/>
      <c r="ACO98" s="8"/>
      <c r="ACP98" s="8"/>
      <c r="ACQ98" s="8"/>
      <c r="ACR98" s="8"/>
      <c r="ACS98" s="8"/>
      <c r="ACT98" s="8"/>
      <c r="ACU98" s="8"/>
      <c r="ACV98" s="8"/>
      <c r="ACW98" s="8"/>
      <c r="ACX98" s="8"/>
      <c r="ACY98" s="8"/>
      <c r="ACZ98" s="8"/>
      <c r="ADA98" s="8"/>
      <c r="ADB98" s="8"/>
      <c r="ADC98" s="8"/>
      <c r="ADD98" s="8"/>
      <c r="ADE98" s="8"/>
      <c r="ADF98" s="8"/>
      <c r="ADG98" s="8"/>
      <c r="ADH98" s="8"/>
      <c r="ADI98" s="8"/>
      <c r="ADJ98" s="8"/>
      <c r="ADK98" s="8"/>
      <c r="ADL98" s="8"/>
      <c r="ADM98" s="8"/>
      <c r="ADN98" s="8"/>
      <c r="ADO98" s="8"/>
      <c r="ADP98" s="8"/>
      <c r="ADQ98" s="8"/>
      <c r="ADR98" s="8"/>
      <c r="ADS98" s="8"/>
      <c r="ADT98" s="8"/>
      <c r="ADU98" s="8"/>
      <c r="ADV98" s="8"/>
      <c r="ADW98" s="8"/>
      <c r="ADX98" s="8"/>
      <c r="ADY98" s="8"/>
      <c r="ADZ98" s="8"/>
      <c r="AEA98" s="8"/>
      <c r="AEB98" s="8"/>
      <c r="AEC98" s="8"/>
      <c r="AED98" s="8"/>
      <c r="AEE98" s="8"/>
      <c r="AEF98" s="8"/>
      <c r="AEG98" s="8"/>
      <c r="AEH98" s="8"/>
      <c r="AEI98" s="8"/>
      <c r="AEJ98" s="8"/>
      <c r="AEK98" s="8"/>
      <c r="AEL98" s="8"/>
      <c r="AEM98" s="8"/>
      <c r="AEN98" s="8"/>
      <c r="AEO98" s="8"/>
      <c r="AEP98" s="8"/>
      <c r="AEQ98" s="8"/>
      <c r="AER98" s="8"/>
      <c r="AES98" s="8"/>
      <c r="AET98" s="8"/>
      <c r="AEU98" s="8"/>
      <c r="AEV98" s="8"/>
      <c r="AEW98" s="8"/>
      <c r="AEX98" s="8"/>
      <c r="AEY98" s="8"/>
      <c r="AEZ98" s="8"/>
      <c r="AFA98" s="8"/>
      <c r="AFB98" s="8"/>
      <c r="AFC98" s="8"/>
      <c r="AFD98" s="8"/>
      <c r="AFE98" s="8"/>
      <c r="AFF98" s="8"/>
      <c r="AFG98" s="8"/>
      <c r="AFH98" s="8"/>
      <c r="AFI98" s="8"/>
      <c r="AFJ98" s="8"/>
      <c r="AFK98" s="8"/>
      <c r="AFL98" s="8"/>
      <c r="AFM98" s="8"/>
      <c r="AFN98" s="8"/>
      <c r="AFO98" s="8"/>
      <c r="AFP98" s="8"/>
      <c r="AFQ98" s="8"/>
      <c r="AFR98" s="8"/>
      <c r="AFS98" s="8"/>
      <c r="AFT98" s="8"/>
      <c r="AFU98" s="8"/>
      <c r="AFV98" s="8"/>
      <c r="AFW98" s="8"/>
      <c r="AFX98" s="8"/>
      <c r="AFY98" s="8"/>
      <c r="AFZ98" s="8"/>
      <c r="AGA98" s="8"/>
      <c r="AGB98" s="8"/>
      <c r="AGC98" s="8"/>
      <c r="AGD98" s="8"/>
      <c r="AGE98" s="8"/>
      <c r="AGF98" s="8"/>
      <c r="AGG98" s="8"/>
      <c r="AGH98" s="8"/>
      <c r="AGI98" s="8"/>
      <c r="AGJ98" s="8"/>
      <c r="AGK98" s="8"/>
      <c r="AGL98" s="8"/>
      <c r="AGM98" s="8"/>
      <c r="AGN98" s="8"/>
      <c r="AGO98" s="8"/>
      <c r="AGP98" s="8"/>
      <c r="AGQ98" s="8"/>
      <c r="AGR98" s="8"/>
      <c r="AGS98" s="8"/>
      <c r="AGT98" s="8"/>
      <c r="AGU98" s="8"/>
      <c r="AGV98" s="8"/>
      <c r="AGW98" s="8"/>
      <c r="AGX98" s="8"/>
      <c r="AGY98" s="8"/>
      <c r="AGZ98" s="8"/>
      <c r="AHA98" s="8"/>
      <c r="AHB98" s="8"/>
      <c r="AHC98" s="8"/>
      <c r="AHD98" s="8"/>
      <c r="AHE98" s="8"/>
      <c r="AHF98" s="8"/>
      <c r="AHG98" s="8"/>
      <c r="AHH98" s="8"/>
      <c r="AHI98" s="8"/>
      <c r="AHJ98" s="8"/>
      <c r="AHK98" s="8"/>
      <c r="AHL98" s="8"/>
      <c r="AHM98" s="8"/>
      <c r="AHN98" s="8"/>
      <c r="AHO98" s="8"/>
      <c r="AHP98" s="8"/>
      <c r="AHQ98" s="8"/>
      <c r="AHR98" s="8"/>
      <c r="AHS98" s="8"/>
      <c r="AHT98" s="8"/>
      <c r="AHU98" s="8"/>
      <c r="AHV98" s="8"/>
      <c r="AHW98" s="8"/>
      <c r="AHX98" s="8"/>
      <c r="AHY98" s="8"/>
      <c r="AHZ98" s="8"/>
      <c r="AIA98" s="8"/>
      <c r="AIB98" s="8"/>
      <c r="AIC98" s="8"/>
      <c r="AID98" s="8"/>
      <c r="AIE98" s="8"/>
      <c r="AIF98" s="8"/>
      <c r="AIG98" s="8"/>
      <c r="AIH98" s="8"/>
      <c r="AII98" s="8"/>
      <c r="AIJ98" s="8"/>
      <c r="AIK98" s="8"/>
      <c r="AIL98" s="8"/>
      <c r="AIM98" s="8"/>
      <c r="AIN98" s="8"/>
      <c r="AIO98" s="8"/>
      <c r="AIP98" s="8"/>
      <c r="AIQ98" s="8"/>
      <c r="AIR98" s="8"/>
      <c r="AIS98" s="8"/>
      <c r="AIT98" s="8"/>
      <c r="AIU98" s="8"/>
      <c r="AIV98" s="8"/>
      <c r="AIW98" s="8"/>
      <c r="AIX98" s="8"/>
      <c r="AIY98" s="8"/>
      <c r="AIZ98" s="8"/>
      <c r="AJA98" s="8"/>
      <c r="AJB98" s="8"/>
      <c r="AJC98" s="8"/>
      <c r="AJD98" s="8"/>
      <c r="AJE98" s="8"/>
      <c r="AJF98" s="8"/>
      <c r="AJG98" s="8"/>
      <c r="AJH98" s="8"/>
      <c r="AJI98" s="8"/>
      <c r="AJJ98" s="8"/>
      <c r="AJK98" s="8"/>
      <c r="AJL98" s="8"/>
      <c r="AJM98" s="8"/>
      <c r="AJN98" s="8"/>
      <c r="AJO98" s="8"/>
      <c r="AJP98" s="8"/>
      <c r="AJQ98" s="8"/>
      <c r="AJR98" s="8"/>
      <c r="AJS98" s="8"/>
      <c r="AJT98" s="8"/>
      <c r="AJU98" s="8"/>
      <c r="AJV98" s="8"/>
      <c r="AJW98" s="8"/>
      <c r="AJX98" s="8"/>
      <c r="AJY98" s="8"/>
      <c r="AJZ98" s="8"/>
      <c r="AKA98" s="8"/>
      <c r="AKB98" s="8"/>
      <c r="AKC98" s="8"/>
      <c r="AKD98" s="8"/>
      <c r="AKE98" s="8"/>
      <c r="AKF98" s="8"/>
      <c r="AKG98" s="8"/>
      <c r="AKH98" s="8"/>
      <c r="AKI98" s="8"/>
      <c r="AKJ98" s="8"/>
      <c r="AKK98" s="8"/>
      <c r="AKL98" s="8"/>
      <c r="AKM98" s="8"/>
      <c r="AKN98" s="8"/>
      <c r="AKO98" s="8"/>
      <c r="AKP98" s="8"/>
      <c r="AKQ98" s="8"/>
    </row>
    <row r="99" spans="1:979" ht="36" customHeight="1" x14ac:dyDescent="0.3">
      <c r="A99" s="316" t="s">
        <v>116</v>
      </c>
      <c r="B99" s="292">
        <v>2250127</v>
      </c>
      <c r="C99" s="293"/>
      <c r="D99" s="251">
        <f t="shared" si="28"/>
        <v>0</v>
      </c>
      <c r="E99" s="251">
        <f t="shared" si="26"/>
        <v>0</v>
      </c>
      <c r="F99" s="96" t="e">
        <f>D99/C99*100</f>
        <v>#DIV/0!</v>
      </c>
      <c r="G99" s="235">
        <v>0</v>
      </c>
      <c r="H99" s="235"/>
      <c r="I99" s="236" t="e">
        <f>H99/G99*100</f>
        <v>#DIV/0!</v>
      </c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35"/>
      <c r="AD99" s="27"/>
      <c r="AE99" s="99"/>
      <c r="AF99" s="27"/>
      <c r="AG99" s="100"/>
      <c r="AH99" s="100"/>
      <c r="AI99" s="100"/>
      <c r="AJ99" s="5"/>
      <c r="AK99" s="5"/>
      <c r="AL99" s="5"/>
      <c r="AM99" s="5"/>
      <c r="AN99" s="5"/>
      <c r="AO99" s="5"/>
      <c r="AP99" s="5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7"/>
      <c r="BU99" s="7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  <c r="SB99" s="8"/>
      <c r="SC99" s="8"/>
      <c r="SD99" s="8"/>
      <c r="SE99" s="8"/>
      <c r="SF99" s="8"/>
      <c r="SG99" s="8"/>
      <c r="SH99" s="8"/>
      <c r="SI99" s="8"/>
      <c r="SJ99" s="8"/>
      <c r="SK99" s="8"/>
      <c r="SL99" s="8"/>
      <c r="SM99" s="8"/>
      <c r="SN99" s="8"/>
      <c r="SO99" s="8"/>
      <c r="SP99" s="8"/>
      <c r="SQ99" s="8"/>
      <c r="SR99" s="8"/>
      <c r="SS99" s="8"/>
      <c r="ST99" s="8"/>
      <c r="SU99" s="8"/>
      <c r="SV99" s="8"/>
      <c r="SW99" s="8"/>
      <c r="SX99" s="8"/>
      <c r="SY99" s="8"/>
      <c r="SZ99" s="8"/>
      <c r="TA99" s="8"/>
      <c r="TB99" s="8"/>
      <c r="TC99" s="8"/>
      <c r="TD99" s="8"/>
      <c r="TE99" s="8"/>
      <c r="TF99" s="8"/>
      <c r="TG99" s="8"/>
      <c r="TH99" s="8"/>
      <c r="TI99" s="8"/>
      <c r="TJ99" s="8"/>
      <c r="TK99" s="8"/>
      <c r="TL99" s="8"/>
      <c r="TM99" s="8"/>
      <c r="TN99" s="8"/>
      <c r="TO99" s="8"/>
      <c r="TP99" s="8"/>
      <c r="TQ99" s="8"/>
      <c r="TR99" s="8"/>
      <c r="TS99" s="8"/>
      <c r="TT99" s="8"/>
      <c r="TU99" s="8"/>
      <c r="TV99" s="8"/>
      <c r="TW99" s="8"/>
      <c r="TX99" s="8"/>
      <c r="TY99" s="8"/>
      <c r="TZ99" s="8"/>
      <c r="UA99" s="8"/>
      <c r="UB99" s="8"/>
      <c r="UC99" s="8"/>
      <c r="UD99" s="8"/>
      <c r="UE99" s="8"/>
      <c r="UF99" s="8"/>
      <c r="UG99" s="8"/>
      <c r="UH99" s="8"/>
      <c r="UI99" s="8"/>
      <c r="UJ99" s="8"/>
      <c r="UK99" s="8"/>
      <c r="UL99" s="8"/>
      <c r="UM99" s="8"/>
      <c r="UN99" s="8"/>
      <c r="UO99" s="8"/>
      <c r="UP99" s="8"/>
      <c r="UQ99" s="8"/>
      <c r="UR99" s="8"/>
      <c r="US99" s="8"/>
      <c r="UT99" s="8"/>
      <c r="UU99" s="8"/>
      <c r="UV99" s="8"/>
      <c r="UW99" s="8"/>
      <c r="UX99" s="8"/>
      <c r="UY99" s="8"/>
      <c r="UZ99" s="8"/>
      <c r="VA99" s="8"/>
      <c r="VB99" s="8"/>
      <c r="VC99" s="8"/>
      <c r="VD99" s="8"/>
      <c r="VE99" s="8"/>
      <c r="VF99" s="8"/>
      <c r="VG99" s="8"/>
      <c r="VH99" s="8"/>
      <c r="VI99" s="8"/>
      <c r="VJ99" s="8"/>
      <c r="VK99" s="8"/>
      <c r="VL99" s="8"/>
      <c r="VM99" s="8"/>
      <c r="VN99" s="8"/>
      <c r="VO99" s="8"/>
      <c r="VP99" s="8"/>
      <c r="VQ99" s="8"/>
      <c r="VR99" s="8"/>
      <c r="VS99" s="8"/>
      <c r="VT99" s="8"/>
      <c r="VU99" s="8"/>
      <c r="VV99" s="8"/>
      <c r="VW99" s="8"/>
      <c r="VX99" s="8"/>
      <c r="VY99" s="8"/>
      <c r="VZ99" s="8"/>
      <c r="WA99" s="8"/>
      <c r="WB99" s="8"/>
      <c r="WC99" s="8"/>
      <c r="WD99" s="8"/>
      <c r="WE99" s="8"/>
      <c r="WF99" s="8"/>
      <c r="WG99" s="8"/>
      <c r="WH99" s="8"/>
      <c r="WI99" s="8"/>
      <c r="WJ99" s="8"/>
      <c r="WK99" s="8"/>
      <c r="WL99" s="8"/>
      <c r="WM99" s="8"/>
      <c r="WN99" s="8"/>
      <c r="WO99" s="8"/>
      <c r="WP99" s="8"/>
      <c r="WQ99" s="8"/>
      <c r="WR99" s="8"/>
      <c r="WS99" s="8"/>
      <c r="WT99" s="8"/>
      <c r="WU99" s="8"/>
      <c r="WV99" s="8"/>
      <c r="WW99" s="8"/>
      <c r="WX99" s="8"/>
      <c r="WY99" s="8"/>
      <c r="WZ99" s="8"/>
      <c r="XA99" s="8"/>
      <c r="XB99" s="8"/>
      <c r="XC99" s="8"/>
      <c r="XD99" s="8"/>
      <c r="XE99" s="8"/>
      <c r="XF99" s="8"/>
      <c r="XG99" s="8"/>
      <c r="XH99" s="8"/>
      <c r="XI99" s="8"/>
      <c r="XJ99" s="8"/>
      <c r="XK99" s="8"/>
      <c r="XL99" s="8"/>
      <c r="XM99" s="8"/>
      <c r="XN99" s="8"/>
      <c r="XO99" s="8"/>
      <c r="XP99" s="8"/>
      <c r="XQ99" s="8"/>
      <c r="XR99" s="8"/>
      <c r="XS99" s="8"/>
      <c r="XT99" s="8"/>
      <c r="XU99" s="8"/>
      <c r="XV99" s="8"/>
      <c r="XW99" s="8"/>
      <c r="XX99" s="8"/>
      <c r="XY99" s="8"/>
      <c r="XZ99" s="8"/>
      <c r="YA99" s="8"/>
      <c r="YB99" s="8"/>
      <c r="YC99" s="8"/>
      <c r="YD99" s="8"/>
      <c r="YE99" s="8"/>
      <c r="YF99" s="8"/>
      <c r="YG99" s="8"/>
      <c r="YH99" s="8"/>
      <c r="YI99" s="8"/>
      <c r="YJ99" s="8"/>
      <c r="YK99" s="8"/>
      <c r="YL99" s="8"/>
      <c r="YM99" s="8"/>
      <c r="YN99" s="8"/>
      <c r="YO99" s="8"/>
      <c r="YP99" s="8"/>
      <c r="YQ99" s="8"/>
      <c r="YR99" s="8"/>
      <c r="YS99" s="8"/>
      <c r="YT99" s="8"/>
      <c r="YU99" s="8"/>
      <c r="YV99" s="8"/>
      <c r="YW99" s="8"/>
      <c r="YX99" s="8"/>
      <c r="YY99" s="8"/>
      <c r="YZ99" s="8"/>
      <c r="ZA99" s="8"/>
      <c r="ZB99" s="8"/>
      <c r="ZC99" s="8"/>
      <c r="ZD99" s="8"/>
      <c r="ZE99" s="8"/>
      <c r="ZF99" s="8"/>
      <c r="ZG99" s="8"/>
      <c r="ZH99" s="8"/>
      <c r="ZI99" s="8"/>
      <c r="ZJ99" s="8"/>
      <c r="ZK99" s="8"/>
      <c r="ZL99" s="8"/>
      <c r="ZM99" s="8"/>
      <c r="ZN99" s="8"/>
      <c r="ZO99" s="8"/>
      <c r="ZP99" s="8"/>
      <c r="ZQ99" s="8"/>
      <c r="ZR99" s="8"/>
      <c r="ZS99" s="8"/>
      <c r="ZT99" s="8"/>
      <c r="ZU99" s="8"/>
      <c r="ZV99" s="8"/>
      <c r="ZW99" s="8"/>
      <c r="ZX99" s="8"/>
      <c r="ZY99" s="8"/>
      <c r="ZZ99" s="8"/>
      <c r="AAA99" s="8"/>
      <c r="AAB99" s="8"/>
      <c r="AAC99" s="8"/>
      <c r="AAD99" s="8"/>
      <c r="AAE99" s="8"/>
      <c r="AAF99" s="8"/>
      <c r="AAG99" s="8"/>
      <c r="AAH99" s="8"/>
      <c r="AAI99" s="8"/>
      <c r="AAJ99" s="8"/>
      <c r="AAK99" s="8"/>
      <c r="AAL99" s="8"/>
      <c r="AAM99" s="8"/>
      <c r="AAN99" s="8"/>
      <c r="AAO99" s="8"/>
      <c r="AAP99" s="8"/>
      <c r="AAQ99" s="8"/>
      <c r="AAR99" s="8"/>
      <c r="AAS99" s="8"/>
      <c r="AAT99" s="8"/>
      <c r="AAU99" s="8"/>
      <c r="AAV99" s="8"/>
      <c r="AAW99" s="8"/>
      <c r="AAX99" s="8"/>
      <c r="AAY99" s="8"/>
      <c r="AAZ99" s="8"/>
      <c r="ABA99" s="8"/>
      <c r="ABB99" s="8"/>
      <c r="ABC99" s="8"/>
      <c r="ABD99" s="8"/>
      <c r="ABE99" s="8"/>
      <c r="ABF99" s="8"/>
      <c r="ABG99" s="8"/>
      <c r="ABH99" s="8"/>
      <c r="ABI99" s="8"/>
      <c r="ABJ99" s="8"/>
      <c r="ABK99" s="8"/>
      <c r="ABL99" s="8"/>
      <c r="ABM99" s="8"/>
      <c r="ABN99" s="8"/>
      <c r="ABO99" s="8"/>
      <c r="ABP99" s="8"/>
      <c r="ABQ99" s="8"/>
      <c r="ABR99" s="8"/>
      <c r="ABS99" s="8"/>
      <c r="ABT99" s="8"/>
      <c r="ABU99" s="8"/>
      <c r="ABV99" s="8"/>
      <c r="ABW99" s="8"/>
      <c r="ABX99" s="8"/>
      <c r="ABY99" s="8"/>
      <c r="ABZ99" s="8"/>
      <c r="ACA99" s="8"/>
      <c r="ACB99" s="8"/>
      <c r="ACC99" s="8"/>
      <c r="ACD99" s="8"/>
      <c r="ACE99" s="8"/>
      <c r="ACF99" s="8"/>
      <c r="ACG99" s="8"/>
      <c r="ACH99" s="8"/>
      <c r="ACI99" s="8"/>
      <c r="ACJ99" s="8"/>
      <c r="ACK99" s="8"/>
      <c r="ACL99" s="8"/>
      <c r="ACM99" s="8"/>
      <c r="ACN99" s="8"/>
      <c r="ACO99" s="8"/>
      <c r="ACP99" s="8"/>
      <c r="ACQ99" s="8"/>
      <c r="ACR99" s="8"/>
      <c r="ACS99" s="8"/>
      <c r="ACT99" s="8"/>
      <c r="ACU99" s="8"/>
      <c r="ACV99" s="8"/>
      <c r="ACW99" s="8"/>
      <c r="ACX99" s="8"/>
      <c r="ACY99" s="8"/>
      <c r="ACZ99" s="8"/>
      <c r="ADA99" s="8"/>
      <c r="ADB99" s="8"/>
      <c r="ADC99" s="8"/>
      <c r="ADD99" s="8"/>
      <c r="ADE99" s="8"/>
      <c r="ADF99" s="8"/>
      <c r="ADG99" s="8"/>
      <c r="ADH99" s="8"/>
      <c r="ADI99" s="8"/>
      <c r="ADJ99" s="8"/>
      <c r="ADK99" s="8"/>
      <c r="ADL99" s="8"/>
      <c r="ADM99" s="8"/>
      <c r="ADN99" s="8"/>
      <c r="ADO99" s="8"/>
      <c r="ADP99" s="8"/>
      <c r="ADQ99" s="8"/>
      <c r="ADR99" s="8"/>
      <c r="ADS99" s="8"/>
      <c r="ADT99" s="8"/>
      <c r="ADU99" s="8"/>
      <c r="ADV99" s="8"/>
      <c r="ADW99" s="8"/>
      <c r="ADX99" s="8"/>
      <c r="ADY99" s="8"/>
      <c r="ADZ99" s="8"/>
      <c r="AEA99" s="8"/>
      <c r="AEB99" s="8"/>
      <c r="AEC99" s="8"/>
      <c r="AED99" s="8"/>
      <c r="AEE99" s="8"/>
      <c r="AEF99" s="8"/>
      <c r="AEG99" s="8"/>
      <c r="AEH99" s="8"/>
      <c r="AEI99" s="8"/>
      <c r="AEJ99" s="8"/>
      <c r="AEK99" s="8"/>
      <c r="AEL99" s="8"/>
      <c r="AEM99" s="8"/>
      <c r="AEN99" s="8"/>
      <c r="AEO99" s="8"/>
      <c r="AEP99" s="8"/>
      <c r="AEQ99" s="8"/>
      <c r="AER99" s="8"/>
      <c r="AES99" s="8"/>
      <c r="AET99" s="8"/>
      <c r="AEU99" s="8"/>
      <c r="AEV99" s="8"/>
      <c r="AEW99" s="8"/>
      <c r="AEX99" s="8"/>
      <c r="AEY99" s="8"/>
      <c r="AEZ99" s="8"/>
      <c r="AFA99" s="8"/>
      <c r="AFB99" s="8"/>
      <c r="AFC99" s="8"/>
      <c r="AFD99" s="8"/>
      <c r="AFE99" s="8"/>
      <c r="AFF99" s="8"/>
      <c r="AFG99" s="8"/>
      <c r="AFH99" s="8"/>
      <c r="AFI99" s="8"/>
      <c r="AFJ99" s="8"/>
      <c r="AFK99" s="8"/>
      <c r="AFL99" s="8"/>
      <c r="AFM99" s="8"/>
      <c r="AFN99" s="8"/>
      <c r="AFO99" s="8"/>
      <c r="AFP99" s="8"/>
      <c r="AFQ99" s="8"/>
      <c r="AFR99" s="8"/>
      <c r="AFS99" s="8"/>
      <c r="AFT99" s="8"/>
      <c r="AFU99" s="8"/>
      <c r="AFV99" s="8"/>
      <c r="AFW99" s="8"/>
      <c r="AFX99" s="8"/>
      <c r="AFY99" s="8"/>
      <c r="AFZ99" s="8"/>
      <c r="AGA99" s="8"/>
      <c r="AGB99" s="8"/>
      <c r="AGC99" s="8"/>
      <c r="AGD99" s="8"/>
      <c r="AGE99" s="8"/>
      <c r="AGF99" s="8"/>
      <c r="AGG99" s="8"/>
      <c r="AGH99" s="8"/>
      <c r="AGI99" s="8"/>
      <c r="AGJ99" s="8"/>
      <c r="AGK99" s="8"/>
      <c r="AGL99" s="8"/>
      <c r="AGM99" s="8"/>
      <c r="AGN99" s="8"/>
      <c r="AGO99" s="8"/>
      <c r="AGP99" s="8"/>
      <c r="AGQ99" s="8"/>
      <c r="AGR99" s="8"/>
      <c r="AGS99" s="8"/>
      <c r="AGT99" s="8"/>
      <c r="AGU99" s="8"/>
      <c r="AGV99" s="8"/>
      <c r="AGW99" s="8"/>
      <c r="AGX99" s="8"/>
      <c r="AGY99" s="8"/>
      <c r="AGZ99" s="8"/>
      <c r="AHA99" s="8"/>
      <c r="AHB99" s="8"/>
      <c r="AHC99" s="8"/>
      <c r="AHD99" s="8"/>
      <c r="AHE99" s="8"/>
      <c r="AHF99" s="8"/>
      <c r="AHG99" s="8"/>
      <c r="AHH99" s="8"/>
      <c r="AHI99" s="8"/>
      <c r="AHJ99" s="8"/>
      <c r="AHK99" s="8"/>
      <c r="AHL99" s="8"/>
      <c r="AHM99" s="8"/>
      <c r="AHN99" s="8"/>
      <c r="AHO99" s="8"/>
      <c r="AHP99" s="8"/>
      <c r="AHQ99" s="8"/>
      <c r="AHR99" s="8"/>
      <c r="AHS99" s="8"/>
      <c r="AHT99" s="8"/>
      <c r="AHU99" s="8"/>
      <c r="AHV99" s="8"/>
      <c r="AHW99" s="8"/>
      <c r="AHX99" s="8"/>
      <c r="AHY99" s="8"/>
      <c r="AHZ99" s="8"/>
      <c r="AIA99" s="8"/>
      <c r="AIB99" s="8"/>
      <c r="AIC99" s="8"/>
      <c r="AID99" s="8"/>
      <c r="AIE99" s="8"/>
      <c r="AIF99" s="8"/>
      <c r="AIG99" s="8"/>
      <c r="AIH99" s="8"/>
      <c r="AII99" s="8"/>
      <c r="AIJ99" s="8"/>
      <c r="AIK99" s="8"/>
      <c r="AIL99" s="8"/>
      <c r="AIM99" s="8"/>
      <c r="AIN99" s="8"/>
      <c r="AIO99" s="8"/>
      <c r="AIP99" s="8"/>
      <c r="AIQ99" s="8"/>
      <c r="AIR99" s="8"/>
      <c r="AIS99" s="8"/>
      <c r="AIT99" s="8"/>
      <c r="AIU99" s="8"/>
      <c r="AIV99" s="8"/>
      <c r="AIW99" s="8"/>
      <c r="AIX99" s="8"/>
      <c r="AIY99" s="8"/>
      <c r="AIZ99" s="8"/>
      <c r="AJA99" s="8"/>
      <c r="AJB99" s="8"/>
      <c r="AJC99" s="8"/>
      <c r="AJD99" s="8"/>
      <c r="AJE99" s="8"/>
      <c r="AJF99" s="8"/>
      <c r="AJG99" s="8"/>
      <c r="AJH99" s="8"/>
      <c r="AJI99" s="8"/>
      <c r="AJJ99" s="8"/>
      <c r="AJK99" s="8"/>
      <c r="AJL99" s="8"/>
      <c r="AJM99" s="8"/>
      <c r="AJN99" s="8"/>
      <c r="AJO99" s="8"/>
      <c r="AJP99" s="8"/>
      <c r="AJQ99" s="8"/>
      <c r="AJR99" s="8"/>
      <c r="AJS99" s="8"/>
      <c r="AJT99" s="8"/>
      <c r="AJU99" s="8"/>
      <c r="AJV99" s="8"/>
      <c r="AJW99" s="8"/>
      <c r="AJX99" s="8"/>
      <c r="AJY99" s="8"/>
      <c r="AJZ99" s="8"/>
      <c r="AKA99" s="8"/>
      <c r="AKB99" s="8"/>
      <c r="AKC99" s="8"/>
      <c r="AKD99" s="8"/>
      <c r="AKE99" s="8"/>
      <c r="AKF99" s="8"/>
      <c r="AKG99" s="8"/>
      <c r="AKH99" s="8"/>
      <c r="AKI99" s="8"/>
      <c r="AKJ99" s="8"/>
      <c r="AKK99" s="8"/>
      <c r="AKL99" s="8"/>
      <c r="AKM99" s="8"/>
      <c r="AKN99" s="8"/>
      <c r="AKO99" s="8"/>
      <c r="AKP99" s="8"/>
      <c r="AKQ99" s="8"/>
    </row>
    <row r="100" spans="1:979" ht="36" customHeight="1" x14ac:dyDescent="0.3">
      <c r="A100" s="316" t="s">
        <v>117</v>
      </c>
      <c r="B100" s="292">
        <v>2250133</v>
      </c>
      <c r="C100" s="293">
        <v>74961</v>
      </c>
      <c r="D100" s="251">
        <f t="shared" si="28"/>
        <v>32814</v>
      </c>
      <c r="E100" s="251">
        <f t="shared" si="26"/>
        <v>42147</v>
      </c>
      <c r="F100" s="96">
        <f t="shared" si="24"/>
        <v>43.774762876695881</v>
      </c>
      <c r="G100" s="235">
        <v>40098</v>
      </c>
      <c r="H100" s="235">
        <v>32814</v>
      </c>
      <c r="I100" s="236">
        <f t="shared" si="22"/>
        <v>81.834505461619031</v>
      </c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35">
        <f t="shared" si="25"/>
        <v>7284</v>
      </c>
      <c r="AD100" s="27">
        <f t="shared" si="23"/>
        <v>74961</v>
      </c>
      <c r="AE100" s="99"/>
      <c r="AF100" s="27">
        <f t="shared" si="21"/>
        <v>74961</v>
      </c>
      <c r="AG100" s="100"/>
      <c r="AH100" s="100"/>
      <c r="AI100" s="100"/>
      <c r="AJ100" s="5"/>
      <c r="AK100" s="5"/>
      <c r="AL100" s="5"/>
      <c r="AM100" s="5"/>
      <c r="AN100" s="5"/>
      <c r="AO100" s="5"/>
      <c r="AP100" s="5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7"/>
      <c r="BU100" s="7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  <c r="ON100" s="8"/>
      <c r="OO100" s="8"/>
      <c r="OP100" s="8"/>
      <c r="OQ100" s="8"/>
      <c r="OR100" s="8"/>
      <c r="OS100" s="8"/>
      <c r="OT100" s="8"/>
      <c r="OU100" s="8"/>
      <c r="OV100" s="8"/>
      <c r="OW100" s="8"/>
      <c r="OX100" s="8"/>
      <c r="OY100" s="8"/>
      <c r="OZ100" s="8"/>
      <c r="PA100" s="8"/>
      <c r="PB100" s="8"/>
      <c r="PC100" s="8"/>
      <c r="PD100" s="8"/>
      <c r="PE100" s="8"/>
      <c r="PF100" s="8"/>
      <c r="PG100" s="8"/>
      <c r="PH100" s="8"/>
      <c r="PI100" s="8"/>
      <c r="PJ100" s="8"/>
      <c r="PK100" s="8"/>
      <c r="PL100" s="8"/>
      <c r="PM100" s="8"/>
      <c r="PN100" s="8"/>
      <c r="PO100" s="8"/>
      <c r="PP100" s="8"/>
      <c r="PQ100" s="8"/>
      <c r="PR100" s="8"/>
      <c r="PS100" s="8"/>
      <c r="PT100" s="8"/>
      <c r="PU100" s="8"/>
      <c r="PV100" s="8"/>
      <c r="PW100" s="8"/>
      <c r="PX100" s="8"/>
      <c r="PY100" s="8"/>
      <c r="PZ100" s="8"/>
      <c r="QA100" s="8"/>
      <c r="QB100" s="8"/>
      <c r="QC100" s="8"/>
      <c r="QD100" s="8"/>
      <c r="QE100" s="8"/>
      <c r="QF100" s="8"/>
      <c r="QG100" s="8"/>
      <c r="QH100" s="8"/>
      <c r="QI100" s="8"/>
      <c r="QJ100" s="8"/>
      <c r="QK100" s="8"/>
      <c r="QL100" s="8"/>
      <c r="QM100" s="8"/>
      <c r="QN100" s="8"/>
      <c r="QO100" s="8"/>
      <c r="QP100" s="8"/>
      <c r="QQ100" s="8"/>
      <c r="QR100" s="8"/>
      <c r="QS100" s="8"/>
      <c r="QT100" s="8"/>
      <c r="QU100" s="8"/>
      <c r="QV100" s="8"/>
      <c r="QW100" s="8"/>
      <c r="QX100" s="8"/>
      <c r="QY100" s="8"/>
      <c r="QZ100" s="8"/>
      <c r="RA100" s="8"/>
      <c r="RB100" s="8"/>
      <c r="RC100" s="8"/>
      <c r="RD100" s="8"/>
      <c r="RE100" s="8"/>
      <c r="RF100" s="8"/>
      <c r="RG100" s="8"/>
      <c r="RH100" s="8"/>
      <c r="RI100" s="8"/>
      <c r="RJ100" s="8"/>
      <c r="RK100" s="8"/>
      <c r="RL100" s="8"/>
      <c r="RM100" s="8"/>
      <c r="RN100" s="8"/>
      <c r="RO100" s="8"/>
      <c r="RP100" s="8"/>
      <c r="RQ100" s="8"/>
      <c r="RR100" s="8"/>
      <c r="RS100" s="8"/>
      <c r="RT100" s="8"/>
      <c r="RU100" s="8"/>
      <c r="RV100" s="8"/>
      <c r="RW100" s="8"/>
      <c r="RX100" s="8"/>
      <c r="RY100" s="8"/>
      <c r="RZ100" s="8"/>
      <c r="SA100" s="8"/>
      <c r="SB100" s="8"/>
      <c r="SC100" s="8"/>
      <c r="SD100" s="8"/>
      <c r="SE100" s="8"/>
      <c r="SF100" s="8"/>
      <c r="SG100" s="8"/>
      <c r="SH100" s="8"/>
      <c r="SI100" s="8"/>
      <c r="SJ100" s="8"/>
      <c r="SK100" s="8"/>
      <c r="SL100" s="8"/>
      <c r="SM100" s="8"/>
      <c r="SN100" s="8"/>
      <c r="SO100" s="8"/>
      <c r="SP100" s="8"/>
      <c r="SQ100" s="8"/>
      <c r="SR100" s="8"/>
      <c r="SS100" s="8"/>
      <c r="ST100" s="8"/>
      <c r="SU100" s="8"/>
      <c r="SV100" s="8"/>
      <c r="SW100" s="8"/>
      <c r="SX100" s="8"/>
      <c r="SY100" s="8"/>
      <c r="SZ100" s="8"/>
      <c r="TA100" s="8"/>
      <c r="TB100" s="8"/>
      <c r="TC100" s="8"/>
      <c r="TD100" s="8"/>
      <c r="TE100" s="8"/>
      <c r="TF100" s="8"/>
      <c r="TG100" s="8"/>
      <c r="TH100" s="8"/>
      <c r="TI100" s="8"/>
      <c r="TJ100" s="8"/>
      <c r="TK100" s="8"/>
      <c r="TL100" s="8"/>
      <c r="TM100" s="8"/>
      <c r="TN100" s="8"/>
      <c r="TO100" s="8"/>
      <c r="TP100" s="8"/>
      <c r="TQ100" s="8"/>
      <c r="TR100" s="8"/>
      <c r="TS100" s="8"/>
      <c r="TT100" s="8"/>
      <c r="TU100" s="8"/>
      <c r="TV100" s="8"/>
      <c r="TW100" s="8"/>
      <c r="TX100" s="8"/>
      <c r="TY100" s="8"/>
      <c r="TZ100" s="8"/>
      <c r="UA100" s="8"/>
      <c r="UB100" s="8"/>
      <c r="UC100" s="8"/>
      <c r="UD100" s="8"/>
      <c r="UE100" s="8"/>
      <c r="UF100" s="8"/>
      <c r="UG100" s="8"/>
      <c r="UH100" s="8"/>
      <c r="UI100" s="8"/>
      <c r="UJ100" s="8"/>
      <c r="UK100" s="8"/>
      <c r="UL100" s="8"/>
      <c r="UM100" s="8"/>
      <c r="UN100" s="8"/>
      <c r="UO100" s="8"/>
      <c r="UP100" s="8"/>
      <c r="UQ100" s="8"/>
      <c r="UR100" s="8"/>
      <c r="US100" s="8"/>
      <c r="UT100" s="8"/>
      <c r="UU100" s="8"/>
      <c r="UV100" s="8"/>
      <c r="UW100" s="8"/>
      <c r="UX100" s="8"/>
      <c r="UY100" s="8"/>
      <c r="UZ100" s="8"/>
      <c r="VA100" s="8"/>
      <c r="VB100" s="8"/>
      <c r="VC100" s="8"/>
      <c r="VD100" s="8"/>
      <c r="VE100" s="8"/>
      <c r="VF100" s="8"/>
      <c r="VG100" s="8"/>
      <c r="VH100" s="8"/>
      <c r="VI100" s="8"/>
      <c r="VJ100" s="8"/>
      <c r="VK100" s="8"/>
      <c r="VL100" s="8"/>
      <c r="VM100" s="8"/>
      <c r="VN100" s="8"/>
      <c r="VO100" s="8"/>
      <c r="VP100" s="8"/>
      <c r="VQ100" s="8"/>
      <c r="VR100" s="8"/>
      <c r="VS100" s="8"/>
      <c r="VT100" s="8"/>
      <c r="VU100" s="8"/>
      <c r="VV100" s="8"/>
      <c r="VW100" s="8"/>
      <c r="VX100" s="8"/>
      <c r="VY100" s="8"/>
      <c r="VZ100" s="8"/>
      <c r="WA100" s="8"/>
      <c r="WB100" s="8"/>
      <c r="WC100" s="8"/>
      <c r="WD100" s="8"/>
      <c r="WE100" s="8"/>
      <c r="WF100" s="8"/>
      <c r="WG100" s="8"/>
      <c r="WH100" s="8"/>
      <c r="WI100" s="8"/>
      <c r="WJ100" s="8"/>
      <c r="WK100" s="8"/>
      <c r="WL100" s="8"/>
      <c r="WM100" s="8"/>
      <c r="WN100" s="8"/>
      <c r="WO100" s="8"/>
      <c r="WP100" s="8"/>
      <c r="WQ100" s="8"/>
      <c r="WR100" s="8"/>
      <c r="WS100" s="8"/>
      <c r="WT100" s="8"/>
      <c r="WU100" s="8"/>
      <c r="WV100" s="8"/>
      <c r="WW100" s="8"/>
      <c r="WX100" s="8"/>
      <c r="WY100" s="8"/>
      <c r="WZ100" s="8"/>
      <c r="XA100" s="8"/>
      <c r="XB100" s="8"/>
      <c r="XC100" s="8"/>
      <c r="XD100" s="8"/>
      <c r="XE100" s="8"/>
      <c r="XF100" s="8"/>
      <c r="XG100" s="8"/>
      <c r="XH100" s="8"/>
      <c r="XI100" s="8"/>
      <c r="XJ100" s="8"/>
      <c r="XK100" s="8"/>
      <c r="XL100" s="8"/>
      <c r="XM100" s="8"/>
      <c r="XN100" s="8"/>
      <c r="XO100" s="8"/>
      <c r="XP100" s="8"/>
      <c r="XQ100" s="8"/>
      <c r="XR100" s="8"/>
      <c r="XS100" s="8"/>
      <c r="XT100" s="8"/>
      <c r="XU100" s="8"/>
      <c r="XV100" s="8"/>
      <c r="XW100" s="8"/>
      <c r="XX100" s="8"/>
      <c r="XY100" s="8"/>
      <c r="XZ100" s="8"/>
      <c r="YA100" s="8"/>
      <c r="YB100" s="8"/>
      <c r="YC100" s="8"/>
      <c r="YD100" s="8"/>
      <c r="YE100" s="8"/>
      <c r="YF100" s="8"/>
      <c r="YG100" s="8"/>
      <c r="YH100" s="8"/>
      <c r="YI100" s="8"/>
      <c r="YJ100" s="8"/>
      <c r="YK100" s="8"/>
      <c r="YL100" s="8"/>
      <c r="YM100" s="8"/>
      <c r="YN100" s="8"/>
      <c r="YO100" s="8"/>
      <c r="YP100" s="8"/>
      <c r="YQ100" s="8"/>
      <c r="YR100" s="8"/>
      <c r="YS100" s="8"/>
      <c r="YT100" s="8"/>
      <c r="YU100" s="8"/>
      <c r="YV100" s="8"/>
      <c r="YW100" s="8"/>
      <c r="YX100" s="8"/>
      <c r="YY100" s="8"/>
      <c r="YZ100" s="8"/>
      <c r="ZA100" s="8"/>
      <c r="ZB100" s="8"/>
      <c r="ZC100" s="8"/>
      <c r="ZD100" s="8"/>
      <c r="ZE100" s="8"/>
      <c r="ZF100" s="8"/>
      <c r="ZG100" s="8"/>
      <c r="ZH100" s="8"/>
      <c r="ZI100" s="8"/>
      <c r="ZJ100" s="8"/>
      <c r="ZK100" s="8"/>
      <c r="ZL100" s="8"/>
      <c r="ZM100" s="8"/>
      <c r="ZN100" s="8"/>
      <c r="ZO100" s="8"/>
      <c r="ZP100" s="8"/>
      <c r="ZQ100" s="8"/>
      <c r="ZR100" s="8"/>
      <c r="ZS100" s="8"/>
      <c r="ZT100" s="8"/>
      <c r="ZU100" s="8"/>
      <c r="ZV100" s="8"/>
      <c r="ZW100" s="8"/>
      <c r="ZX100" s="8"/>
      <c r="ZY100" s="8"/>
      <c r="ZZ100" s="8"/>
      <c r="AAA100" s="8"/>
      <c r="AAB100" s="8"/>
      <c r="AAC100" s="8"/>
      <c r="AAD100" s="8"/>
      <c r="AAE100" s="8"/>
      <c r="AAF100" s="8"/>
      <c r="AAG100" s="8"/>
      <c r="AAH100" s="8"/>
      <c r="AAI100" s="8"/>
      <c r="AAJ100" s="8"/>
      <c r="AAK100" s="8"/>
      <c r="AAL100" s="8"/>
      <c r="AAM100" s="8"/>
      <c r="AAN100" s="8"/>
      <c r="AAO100" s="8"/>
      <c r="AAP100" s="8"/>
      <c r="AAQ100" s="8"/>
      <c r="AAR100" s="8"/>
      <c r="AAS100" s="8"/>
      <c r="AAT100" s="8"/>
      <c r="AAU100" s="8"/>
      <c r="AAV100" s="8"/>
      <c r="AAW100" s="8"/>
      <c r="AAX100" s="8"/>
      <c r="AAY100" s="8"/>
      <c r="AAZ100" s="8"/>
      <c r="ABA100" s="8"/>
      <c r="ABB100" s="8"/>
      <c r="ABC100" s="8"/>
      <c r="ABD100" s="8"/>
      <c r="ABE100" s="8"/>
      <c r="ABF100" s="8"/>
      <c r="ABG100" s="8"/>
      <c r="ABH100" s="8"/>
      <c r="ABI100" s="8"/>
      <c r="ABJ100" s="8"/>
      <c r="ABK100" s="8"/>
      <c r="ABL100" s="8"/>
      <c r="ABM100" s="8"/>
      <c r="ABN100" s="8"/>
      <c r="ABO100" s="8"/>
      <c r="ABP100" s="8"/>
      <c r="ABQ100" s="8"/>
      <c r="ABR100" s="8"/>
      <c r="ABS100" s="8"/>
      <c r="ABT100" s="8"/>
      <c r="ABU100" s="8"/>
      <c r="ABV100" s="8"/>
      <c r="ABW100" s="8"/>
      <c r="ABX100" s="8"/>
      <c r="ABY100" s="8"/>
      <c r="ABZ100" s="8"/>
      <c r="ACA100" s="8"/>
      <c r="ACB100" s="8"/>
      <c r="ACC100" s="8"/>
      <c r="ACD100" s="8"/>
      <c r="ACE100" s="8"/>
      <c r="ACF100" s="8"/>
      <c r="ACG100" s="8"/>
      <c r="ACH100" s="8"/>
      <c r="ACI100" s="8"/>
      <c r="ACJ100" s="8"/>
      <c r="ACK100" s="8"/>
      <c r="ACL100" s="8"/>
      <c r="ACM100" s="8"/>
      <c r="ACN100" s="8"/>
      <c r="ACO100" s="8"/>
      <c r="ACP100" s="8"/>
      <c r="ACQ100" s="8"/>
      <c r="ACR100" s="8"/>
      <c r="ACS100" s="8"/>
      <c r="ACT100" s="8"/>
      <c r="ACU100" s="8"/>
      <c r="ACV100" s="8"/>
      <c r="ACW100" s="8"/>
      <c r="ACX100" s="8"/>
      <c r="ACY100" s="8"/>
      <c r="ACZ100" s="8"/>
      <c r="ADA100" s="8"/>
      <c r="ADB100" s="8"/>
      <c r="ADC100" s="8"/>
      <c r="ADD100" s="8"/>
      <c r="ADE100" s="8"/>
      <c r="ADF100" s="8"/>
      <c r="ADG100" s="8"/>
      <c r="ADH100" s="8"/>
      <c r="ADI100" s="8"/>
      <c r="ADJ100" s="8"/>
      <c r="ADK100" s="8"/>
      <c r="ADL100" s="8"/>
      <c r="ADM100" s="8"/>
      <c r="ADN100" s="8"/>
      <c r="ADO100" s="8"/>
      <c r="ADP100" s="8"/>
      <c r="ADQ100" s="8"/>
      <c r="ADR100" s="8"/>
      <c r="ADS100" s="8"/>
      <c r="ADT100" s="8"/>
      <c r="ADU100" s="8"/>
      <c r="ADV100" s="8"/>
      <c r="ADW100" s="8"/>
      <c r="ADX100" s="8"/>
      <c r="ADY100" s="8"/>
      <c r="ADZ100" s="8"/>
      <c r="AEA100" s="8"/>
      <c r="AEB100" s="8"/>
      <c r="AEC100" s="8"/>
      <c r="AED100" s="8"/>
      <c r="AEE100" s="8"/>
      <c r="AEF100" s="8"/>
      <c r="AEG100" s="8"/>
      <c r="AEH100" s="8"/>
      <c r="AEI100" s="8"/>
      <c r="AEJ100" s="8"/>
      <c r="AEK100" s="8"/>
      <c r="AEL100" s="8"/>
      <c r="AEM100" s="8"/>
      <c r="AEN100" s="8"/>
      <c r="AEO100" s="8"/>
      <c r="AEP100" s="8"/>
      <c r="AEQ100" s="8"/>
      <c r="AER100" s="8"/>
      <c r="AES100" s="8"/>
      <c r="AET100" s="8"/>
      <c r="AEU100" s="8"/>
      <c r="AEV100" s="8"/>
      <c r="AEW100" s="8"/>
      <c r="AEX100" s="8"/>
      <c r="AEY100" s="8"/>
      <c r="AEZ100" s="8"/>
      <c r="AFA100" s="8"/>
      <c r="AFB100" s="8"/>
      <c r="AFC100" s="8"/>
      <c r="AFD100" s="8"/>
      <c r="AFE100" s="8"/>
      <c r="AFF100" s="8"/>
      <c r="AFG100" s="8"/>
      <c r="AFH100" s="8"/>
      <c r="AFI100" s="8"/>
      <c r="AFJ100" s="8"/>
      <c r="AFK100" s="8"/>
      <c r="AFL100" s="8"/>
      <c r="AFM100" s="8"/>
      <c r="AFN100" s="8"/>
      <c r="AFO100" s="8"/>
      <c r="AFP100" s="8"/>
      <c r="AFQ100" s="8"/>
      <c r="AFR100" s="8"/>
      <c r="AFS100" s="8"/>
      <c r="AFT100" s="8"/>
      <c r="AFU100" s="8"/>
      <c r="AFV100" s="8"/>
      <c r="AFW100" s="8"/>
      <c r="AFX100" s="8"/>
      <c r="AFY100" s="8"/>
      <c r="AFZ100" s="8"/>
      <c r="AGA100" s="8"/>
      <c r="AGB100" s="8"/>
      <c r="AGC100" s="8"/>
      <c r="AGD100" s="8"/>
      <c r="AGE100" s="8"/>
      <c r="AGF100" s="8"/>
      <c r="AGG100" s="8"/>
      <c r="AGH100" s="8"/>
      <c r="AGI100" s="8"/>
      <c r="AGJ100" s="8"/>
      <c r="AGK100" s="8"/>
      <c r="AGL100" s="8"/>
      <c r="AGM100" s="8"/>
      <c r="AGN100" s="8"/>
      <c r="AGO100" s="8"/>
      <c r="AGP100" s="8"/>
      <c r="AGQ100" s="8"/>
      <c r="AGR100" s="8"/>
      <c r="AGS100" s="8"/>
      <c r="AGT100" s="8"/>
      <c r="AGU100" s="8"/>
      <c r="AGV100" s="8"/>
      <c r="AGW100" s="8"/>
      <c r="AGX100" s="8"/>
      <c r="AGY100" s="8"/>
      <c r="AGZ100" s="8"/>
      <c r="AHA100" s="8"/>
      <c r="AHB100" s="8"/>
      <c r="AHC100" s="8"/>
      <c r="AHD100" s="8"/>
      <c r="AHE100" s="8"/>
      <c r="AHF100" s="8"/>
      <c r="AHG100" s="8"/>
      <c r="AHH100" s="8"/>
      <c r="AHI100" s="8"/>
      <c r="AHJ100" s="8"/>
      <c r="AHK100" s="8"/>
      <c r="AHL100" s="8"/>
      <c r="AHM100" s="8"/>
      <c r="AHN100" s="8"/>
      <c r="AHO100" s="8"/>
      <c r="AHP100" s="8"/>
      <c r="AHQ100" s="8"/>
      <c r="AHR100" s="8"/>
      <c r="AHS100" s="8"/>
      <c r="AHT100" s="8"/>
      <c r="AHU100" s="8"/>
      <c r="AHV100" s="8"/>
      <c r="AHW100" s="8"/>
      <c r="AHX100" s="8"/>
      <c r="AHY100" s="8"/>
      <c r="AHZ100" s="8"/>
      <c r="AIA100" s="8"/>
      <c r="AIB100" s="8"/>
      <c r="AIC100" s="8"/>
      <c r="AID100" s="8"/>
      <c r="AIE100" s="8"/>
      <c r="AIF100" s="8"/>
      <c r="AIG100" s="8"/>
      <c r="AIH100" s="8"/>
      <c r="AII100" s="8"/>
      <c r="AIJ100" s="8"/>
      <c r="AIK100" s="8"/>
      <c r="AIL100" s="8"/>
      <c r="AIM100" s="8"/>
      <c r="AIN100" s="8"/>
      <c r="AIO100" s="8"/>
      <c r="AIP100" s="8"/>
      <c r="AIQ100" s="8"/>
      <c r="AIR100" s="8"/>
      <c r="AIS100" s="8"/>
      <c r="AIT100" s="8"/>
      <c r="AIU100" s="8"/>
      <c r="AIV100" s="8"/>
      <c r="AIW100" s="8"/>
      <c r="AIX100" s="8"/>
      <c r="AIY100" s="8"/>
      <c r="AIZ100" s="8"/>
      <c r="AJA100" s="8"/>
      <c r="AJB100" s="8"/>
      <c r="AJC100" s="8"/>
      <c r="AJD100" s="8"/>
      <c r="AJE100" s="8"/>
      <c r="AJF100" s="8"/>
      <c r="AJG100" s="8"/>
      <c r="AJH100" s="8"/>
      <c r="AJI100" s="8"/>
      <c r="AJJ100" s="8"/>
      <c r="AJK100" s="8"/>
      <c r="AJL100" s="8"/>
      <c r="AJM100" s="8"/>
      <c r="AJN100" s="8"/>
      <c r="AJO100" s="8"/>
      <c r="AJP100" s="8"/>
      <c r="AJQ100" s="8"/>
      <c r="AJR100" s="8"/>
      <c r="AJS100" s="8"/>
      <c r="AJT100" s="8"/>
      <c r="AJU100" s="8"/>
      <c r="AJV100" s="8"/>
      <c r="AJW100" s="8"/>
      <c r="AJX100" s="8"/>
      <c r="AJY100" s="8"/>
      <c r="AJZ100" s="8"/>
      <c r="AKA100" s="8"/>
      <c r="AKB100" s="8"/>
      <c r="AKC100" s="8"/>
      <c r="AKD100" s="8"/>
      <c r="AKE100" s="8"/>
      <c r="AKF100" s="8"/>
      <c r="AKG100" s="8"/>
      <c r="AKH100" s="8"/>
      <c r="AKI100" s="8"/>
      <c r="AKJ100" s="8"/>
      <c r="AKK100" s="8"/>
      <c r="AKL100" s="8"/>
      <c r="AKM100" s="8"/>
      <c r="AKN100" s="8"/>
      <c r="AKO100" s="8"/>
      <c r="AKP100" s="8"/>
      <c r="AKQ100" s="8"/>
    </row>
    <row r="101" spans="1:979" s="325" customFormat="1" ht="27" customHeight="1" x14ac:dyDescent="0.3">
      <c r="A101" s="315" t="s">
        <v>118</v>
      </c>
      <c r="B101" s="292">
        <v>2250196</v>
      </c>
      <c r="C101" s="317"/>
      <c r="D101" s="251">
        <f t="shared" si="28"/>
        <v>0</v>
      </c>
      <c r="E101" s="251">
        <f t="shared" si="26"/>
        <v>0</v>
      </c>
      <c r="F101" s="96" t="e">
        <f t="shared" si="24"/>
        <v>#DIV/0!</v>
      </c>
      <c r="G101" s="318">
        <v>0</v>
      </c>
      <c r="H101" s="318"/>
      <c r="I101" s="318" t="e">
        <f t="shared" si="22"/>
        <v>#DIV/0!</v>
      </c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5">
        <f t="shared" si="25"/>
        <v>0</v>
      </c>
      <c r="AD101" s="27">
        <f t="shared" si="23"/>
        <v>0</v>
      </c>
      <c r="AE101" s="320"/>
      <c r="AF101" s="27">
        <f t="shared" si="21"/>
        <v>0</v>
      </c>
      <c r="AG101" s="321"/>
      <c r="AH101" s="321"/>
      <c r="AI101" s="321"/>
      <c r="AJ101" s="322"/>
      <c r="AK101" s="322"/>
      <c r="AL101" s="322"/>
      <c r="AM101" s="322"/>
      <c r="AN101" s="322"/>
      <c r="AO101" s="322"/>
      <c r="AP101" s="322"/>
      <c r="AQ101" s="323"/>
      <c r="AR101" s="323"/>
      <c r="AS101" s="323"/>
      <c r="AT101" s="323"/>
      <c r="AU101" s="323"/>
      <c r="AV101" s="323"/>
      <c r="AW101" s="323"/>
      <c r="AX101" s="323"/>
      <c r="AY101" s="323"/>
      <c r="AZ101" s="323"/>
      <c r="BA101" s="323"/>
      <c r="BB101" s="323"/>
      <c r="BC101" s="323"/>
      <c r="BD101" s="323"/>
      <c r="BE101" s="323"/>
      <c r="BF101" s="323"/>
      <c r="BG101" s="323"/>
      <c r="BH101" s="323"/>
      <c r="BI101" s="323"/>
      <c r="BJ101" s="323"/>
      <c r="BK101" s="323"/>
      <c r="BL101" s="323"/>
      <c r="BM101" s="323"/>
      <c r="BN101" s="323"/>
      <c r="BO101" s="323"/>
      <c r="BP101" s="323"/>
      <c r="BQ101" s="323"/>
      <c r="BR101" s="323"/>
      <c r="BS101" s="323"/>
      <c r="BT101" s="324"/>
      <c r="BU101" s="324"/>
    </row>
    <row r="102" spans="1:979" s="325" customFormat="1" ht="27" customHeight="1" x14ac:dyDescent="0.3">
      <c r="A102" s="315" t="s">
        <v>119</v>
      </c>
      <c r="B102" s="292">
        <v>2250205</v>
      </c>
      <c r="C102" s="317">
        <v>7000</v>
      </c>
      <c r="D102" s="251">
        <f t="shared" si="28"/>
        <v>0</v>
      </c>
      <c r="E102" s="251">
        <f t="shared" si="26"/>
        <v>7000</v>
      </c>
      <c r="F102" s="96">
        <f t="shared" si="24"/>
        <v>0</v>
      </c>
      <c r="G102" s="318">
        <v>7000</v>
      </c>
      <c r="H102" s="318"/>
      <c r="I102" s="318">
        <f t="shared" si="22"/>
        <v>0</v>
      </c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5">
        <f t="shared" si="25"/>
        <v>7000</v>
      </c>
      <c r="AD102" s="27">
        <f t="shared" si="23"/>
        <v>7000</v>
      </c>
      <c r="AE102" s="320"/>
      <c r="AF102" s="27">
        <f t="shared" si="21"/>
        <v>7000</v>
      </c>
      <c r="AG102" s="321"/>
      <c r="AH102" s="321"/>
      <c r="AI102" s="321"/>
      <c r="AJ102" s="322"/>
      <c r="AK102" s="322"/>
      <c r="AL102" s="322"/>
      <c r="AM102" s="322"/>
      <c r="AN102" s="322"/>
      <c r="AO102" s="322"/>
      <c r="AP102" s="322"/>
      <c r="AQ102" s="323"/>
      <c r="AR102" s="323"/>
      <c r="AS102" s="323"/>
      <c r="AT102" s="323"/>
      <c r="AU102" s="323"/>
      <c r="AV102" s="323"/>
      <c r="AW102" s="323"/>
      <c r="AX102" s="323"/>
      <c r="AY102" s="323"/>
      <c r="AZ102" s="323"/>
      <c r="BA102" s="323"/>
      <c r="BB102" s="323"/>
      <c r="BC102" s="323"/>
      <c r="BD102" s="323"/>
      <c r="BE102" s="323"/>
      <c r="BF102" s="323"/>
      <c r="BG102" s="323"/>
      <c r="BH102" s="323"/>
      <c r="BI102" s="323"/>
      <c r="BJ102" s="323"/>
      <c r="BK102" s="323"/>
      <c r="BL102" s="323"/>
      <c r="BM102" s="323"/>
      <c r="BN102" s="323"/>
      <c r="BO102" s="323"/>
      <c r="BP102" s="323"/>
      <c r="BQ102" s="323"/>
      <c r="BR102" s="323"/>
      <c r="BS102" s="323"/>
      <c r="BT102" s="324"/>
      <c r="BU102" s="324"/>
    </row>
    <row r="103" spans="1:979" s="311" customFormat="1" ht="18.75" customHeight="1" x14ac:dyDescent="0.3">
      <c r="A103" s="315" t="s">
        <v>120</v>
      </c>
      <c r="B103" s="292">
        <v>2250336</v>
      </c>
      <c r="C103" s="317"/>
      <c r="D103" s="251">
        <f t="shared" si="28"/>
        <v>0</v>
      </c>
      <c r="E103" s="251">
        <f t="shared" si="26"/>
        <v>0</v>
      </c>
      <c r="F103" s="96" t="e">
        <f t="shared" si="24"/>
        <v>#DIV/0!</v>
      </c>
      <c r="G103" s="251">
        <v>0</v>
      </c>
      <c r="H103" s="251"/>
      <c r="I103" s="251" t="e">
        <f t="shared" si="22"/>
        <v>#DIV/0!</v>
      </c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35">
        <f t="shared" si="25"/>
        <v>0</v>
      </c>
      <c r="AD103" s="27">
        <f t="shared" si="23"/>
        <v>0</v>
      </c>
      <c r="AE103" s="294"/>
      <c r="AF103" s="27">
        <f t="shared" si="21"/>
        <v>0</v>
      </c>
      <c r="AG103" s="295"/>
      <c r="AH103" s="295"/>
      <c r="AI103" s="295"/>
      <c r="AJ103" s="296"/>
      <c r="AK103" s="296"/>
      <c r="AL103" s="296"/>
      <c r="AM103" s="296"/>
      <c r="AN103" s="296"/>
      <c r="AO103" s="296"/>
      <c r="AP103" s="296"/>
      <c r="AQ103" s="309"/>
      <c r="AR103" s="309"/>
      <c r="AS103" s="309"/>
      <c r="AT103" s="309"/>
      <c r="AU103" s="309"/>
      <c r="AV103" s="309"/>
      <c r="AW103" s="309"/>
      <c r="AX103" s="309"/>
      <c r="AY103" s="309"/>
      <c r="AZ103" s="309"/>
      <c r="BA103" s="309"/>
      <c r="BB103" s="309"/>
      <c r="BC103" s="309"/>
      <c r="BD103" s="309"/>
      <c r="BE103" s="309"/>
      <c r="BF103" s="309"/>
      <c r="BG103" s="309"/>
      <c r="BH103" s="309"/>
      <c r="BI103" s="309"/>
      <c r="BJ103" s="309"/>
      <c r="BK103" s="309"/>
      <c r="BL103" s="309"/>
      <c r="BM103" s="309"/>
      <c r="BN103" s="309"/>
      <c r="BO103" s="309"/>
      <c r="BP103" s="309"/>
      <c r="BQ103" s="309"/>
      <c r="BR103" s="309"/>
      <c r="BS103" s="309"/>
      <c r="BT103" s="310"/>
      <c r="BU103" s="310"/>
    </row>
    <row r="104" spans="1:979" ht="66" customHeight="1" x14ac:dyDescent="0.3">
      <c r="A104" s="326" t="s">
        <v>121</v>
      </c>
      <c r="B104" s="327">
        <v>2250469</v>
      </c>
      <c r="C104" s="317">
        <v>1356</v>
      </c>
      <c r="D104" s="251">
        <f t="shared" si="28"/>
        <v>0</v>
      </c>
      <c r="E104" s="251">
        <f t="shared" si="26"/>
        <v>1356</v>
      </c>
      <c r="F104" s="96">
        <f t="shared" si="24"/>
        <v>0</v>
      </c>
      <c r="G104" s="235">
        <v>1356</v>
      </c>
      <c r="H104" s="235"/>
      <c r="I104" s="236">
        <f t="shared" si="22"/>
        <v>0</v>
      </c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7"/>
      <c r="X104" s="237"/>
      <c r="Y104" s="237"/>
      <c r="Z104" s="237"/>
      <c r="AA104" s="237"/>
      <c r="AB104" s="237"/>
      <c r="AC104" s="35">
        <f t="shared" si="25"/>
        <v>1356</v>
      </c>
      <c r="AD104" s="27">
        <f t="shared" si="23"/>
        <v>1356</v>
      </c>
      <c r="AE104" s="99"/>
      <c r="AF104" s="27">
        <f t="shared" si="21"/>
        <v>1356</v>
      </c>
      <c r="AG104" s="100"/>
      <c r="AH104" s="100"/>
      <c r="AI104" s="100"/>
      <c r="AJ104" s="5"/>
      <c r="AK104" s="5"/>
      <c r="AL104" s="5"/>
      <c r="AM104" s="5"/>
      <c r="AN104" s="5"/>
      <c r="AO104" s="5"/>
      <c r="AP104" s="5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7"/>
      <c r="BU104" s="7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  <c r="SB104" s="8"/>
      <c r="SC104" s="8"/>
      <c r="SD104" s="8"/>
      <c r="SE104" s="8"/>
      <c r="SF104" s="8"/>
      <c r="SG104" s="8"/>
      <c r="SH104" s="8"/>
      <c r="SI104" s="8"/>
      <c r="SJ104" s="8"/>
      <c r="SK104" s="8"/>
      <c r="SL104" s="8"/>
      <c r="SM104" s="8"/>
      <c r="SN104" s="8"/>
      <c r="SO104" s="8"/>
      <c r="SP104" s="8"/>
      <c r="SQ104" s="8"/>
      <c r="SR104" s="8"/>
      <c r="SS104" s="8"/>
      <c r="ST104" s="8"/>
      <c r="SU104" s="8"/>
      <c r="SV104" s="8"/>
      <c r="SW104" s="8"/>
      <c r="SX104" s="8"/>
      <c r="SY104" s="8"/>
      <c r="SZ104" s="8"/>
      <c r="TA104" s="8"/>
      <c r="TB104" s="8"/>
      <c r="TC104" s="8"/>
      <c r="TD104" s="8"/>
      <c r="TE104" s="8"/>
      <c r="TF104" s="8"/>
      <c r="TG104" s="8"/>
      <c r="TH104" s="8"/>
      <c r="TI104" s="8"/>
      <c r="TJ104" s="8"/>
      <c r="TK104" s="8"/>
      <c r="TL104" s="8"/>
      <c r="TM104" s="8"/>
      <c r="TN104" s="8"/>
      <c r="TO104" s="8"/>
      <c r="TP104" s="8"/>
      <c r="TQ104" s="8"/>
      <c r="TR104" s="8"/>
      <c r="TS104" s="8"/>
      <c r="TT104" s="8"/>
      <c r="TU104" s="8"/>
      <c r="TV104" s="8"/>
      <c r="TW104" s="8"/>
      <c r="TX104" s="8"/>
      <c r="TY104" s="8"/>
      <c r="TZ104" s="8"/>
      <c r="UA104" s="8"/>
      <c r="UB104" s="8"/>
      <c r="UC104" s="8"/>
      <c r="UD104" s="8"/>
      <c r="UE104" s="8"/>
      <c r="UF104" s="8"/>
      <c r="UG104" s="8"/>
      <c r="UH104" s="8"/>
      <c r="UI104" s="8"/>
      <c r="UJ104" s="8"/>
      <c r="UK104" s="8"/>
      <c r="UL104" s="8"/>
      <c r="UM104" s="8"/>
      <c r="UN104" s="8"/>
      <c r="UO104" s="8"/>
      <c r="UP104" s="8"/>
      <c r="UQ104" s="8"/>
      <c r="UR104" s="8"/>
      <c r="US104" s="8"/>
      <c r="UT104" s="8"/>
      <c r="UU104" s="8"/>
      <c r="UV104" s="8"/>
      <c r="UW104" s="8"/>
      <c r="UX104" s="8"/>
      <c r="UY104" s="8"/>
      <c r="UZ104" s="8"/>
      <c r="VA104" s="8"/>
      <c r="VB104" s="8"/>
      <c r="VC104" s="8"/>
      <c r="VD104" s="8"/>
      <c r="VE104" s="8"/>
      <c r="VF104" s="8"/>
      <c r="VG104" s="8"/>
      <c r="VH104" s="8"/>
      <c r="VI104" s="8"/>
      <c r="VJ104" s="8"/>
      <c r="VK104" s="8"/>
      <c r="VL104" s="8"/>
      <c r="VM104" s="8"/>
      <c r="VN104" s="8"/>
      <c r="VO104" s="8"/>
      <c r="VP104" s="8"/>
      <c r="VQ104" s="8"/>
      <c r="VR104" s="8"/>
      <c r="VS104" s="8"/>
      <c r="VT104" s="8"/>
      <c r="VU104" s="8"/>
      <c r="VV104" s="8"/>
      <c r="VW104" s="8"/>
      <c r="VX104" s="8"/>
      <c r="VY104" s="8"/>
      <c r="VZ104" s="8"/>
      <c r="WA104" s="8"/>
      <c r="WB104" s="8"/>
      <c r="WC104" s="8"/>
      <c r="WD104" s="8"/>
      <c r="WE104" s="8"/>
      <c r="WF104" s="8"/>
      <c r="WG104" s="8"/>
      <c r="WH104" s="8"/>
      <c r="WI104" s="8"/>
      <c r="WJ104" s="8"/>
      <c r="WK104" s="8"/>
      <c r="WL104" s="8"/>
      <c r="WM104" s="8"/>
      <c r="WN104" s="8"/>
      <c r="WO104" s="8"/>
      <c r="WP104" s="8"/>
      <c r="WQ104" s="8"/>
      <c r="WR104" s="8"/>
      <c r="WS104" s="8"/>
      <c r="WT104" s="8"/>
      <c r="WU104" s="8"/>
      <c r="WV104" s="8"/>
      <c r="WW104" s="8"/>
      <c r="WX104" s="8"/>
      <c r="WY104" s="8"/>
      <c r="WZ104" s="8"/>
      <c r="XA104" s="8"/>
      <c r="XB104" s="8"/>
      <c r="XC104" s="8"/>
      <c r="XD104" s="8"/>
      <c r="XE104" s="8"/>
      <c r="XF104" s="8"/>
      <c r="XG104" s="8"/>
      <c r="XH104" s="8"/>
      <c r="XI104" s="8"/>
      <c r="XJ104" s="8"/>
      <c r="XK104" s="8"/>
      <c r="XL104" s="8"/>
      <c r="XM104" s="8"/>
      <c r="XN104" s="8"/>
      <c r="XO104" s="8"/>
      <c r="XP104" s="8"/>
      <c r="XQ104" s="8"/>
      <c r="XR104" s="8"/>
      <c r="XS104" s="8"/>
      <c r="XT104" s="8"/>
      <c r="XU104" s="8"/>
      <c r="XV104" s="8"/>
      <c r="XW104" s="8"/>
      <c r="XX104" s="8"/>
      <c r="XY104" s="8"/>
      <c r="XZ104" s="8"/>
      <c r="YA104" s="8"/>
      <c r="YB104" s="8"/>
      <c r="YC104" s="8"/>
      <c r="YD104" s="8"/>
      <c r="YE104" s="8"/>
      <c r="YF104" s="8"/>
      <c r="YG104" s="8"/>
      <c r="YH104" s="8"/>
      <c r="YI104" s="8"/>
      <c r="YJ104" s="8"/>
      <c r="YK104" s="8"/>
      <c r="YL104" s="8"/>
      <c r="YM104" s="8"/>
      <c r="YN104" s="8"/>
      <c r="YO104" s="8"/>
      <c r="YP104" s="8"/>
      <c r="YQ104" s="8"/>
      <c r="YR104" s="8"/>
      <c r="YS104" s="8"/>
      <c r="YT104" s="8"/>
      <c r="YU104" s="8"/>
      <c r="YV104" s="8"/>
      <c r="YW104" s="8"/>
      <c r="YX104" s="8"/>
      <c r="YY104" s="8"/>
      <c r="YZ104" s="8"/>
      <c r="ZA104" s="8"/>
      <c r="ZB104" s="8"/>
      <c r="ZC104" s="8"/>
      <c r="ZD104" s="8"/>
      <c r="ZE104" s="8"/>
      <c r="ZF104" s="8"/>
      <c r="ZG104" s="8"/>
      <c r="ZH104" s="8"/>
      <c r="ZI104" s="8"/>
      <c r="ZJ104" s="8"/>
      <c r="ZK104" s="8"/>
      <c r="ZL104" s="8"/>
      <c r="ZM104" s="8"/>
      <c r="ZN104" s="8"/>
      <c r="ZO104" s="8"/>
      <c r="ZP104" s="8"/>
      <c r="ZQ104" s="8"/>
      <c r="ZR104" s="8"/>
      <c r="ZS104" s="8"/>
      <c r="ZT104" s="8"/>
      <c r="ZU104" s="8"/>
      <c r="ZV104" s="8"/>
      <c r="ZW104" s="8"/>
      <c r="ZX104" s="8"/>
      <c r="ZY104" s="8"/>
      <c r="ZZ104" s="8"/>
      <c r="AAA104" s="8"/>
      <c r="AAB104" s="8"/>
      <c r="AAC104" s="8"/>
      <c r="AAD104" s="8"/>
      <c r="AAE104" s="8"/>
      <c r="AAF104" s="8"/>
      <c r="AAG104" s="8"/>
      <c r="AAH104" s="8"/>
      <c r="AAI104" s="8"/>
      <c r="AAJ104" s="8"/>
      <c r="AAK104" s="8"/>
      <c r="AAL104" s="8"/>
      <c r="AAM104" s="8"/>
      <c r="AAN104" s="8"/>
      <c r="AAO104" s="8"/>
      <c r="AAP104" s="8"/>
      <c r="AAQ104" s="8"/>
      <c r="AAR104" s="8"/>
      <c r="AAS104" s="8"/>
      <c r="AAT104" s="8"/>
      <c r="AAU104" s="8"/>
      <c r="AAV104" s="8"/>
      <c r="AAW104" s="8"/>
      <c r="AAX104" s="8"/>
      <c r="AAY104" s="8"/>
      <c r="AAZ104" s="8"/>
      <c r="ABA104" s="8"/>
      <c r="ABB104" s="8"/>
      <c r="ABC104" s="8"/>
      <c r="ABD104" s="8"/>
      <c r="ABE104" s="8"/>
      <c r="ABF104" s="8"/>
      <c r="ABG104" s="8"/>
      <c r="ABH104" s="8"/>
      <c r="ABI104" s="8"/>
      <c r="ABJ104" s="8"/>
      <c r="ABK104" s="8"/>
      <c r="ABL104" s="8"/>
      <c r="ABM104" s="8"/>
      <c r="ABN104" s="8"/>
      <c r="ABO104" s="8"/>
      <c r="ABP104" s="8"/>
      <c r="ABQ104" s="8"/>
      <c r="ABR104" s="8"/>
      <c r="ABS104" s="8"/>
      <c r="ABT104" s="8"/>
      <c r="ABU104" s="8"/>
      <c r="ABV104" s="8"/>
      <c r="ABW104" s="8"/>
      <c r="ABX104" s="8"/>
      <c r="ABY104" s="8"/>
      <c r="ABZ104" s="8"/>
      <c r="ACA104" s="8"/>
      <c r="ACB104" s="8"/>
      <c r="ACC104" s="8"/>
      <c r="ACD104" s="8"/>
      <c r="ACE104" s="8"/>
      <c r="ACF104" s="8"/>
      <c r="ACG104" s="8"/>
      <c r="ACH104" s="8"/>
      <c r="ACI104" s="8"/>
      <c r="ACJ104" s="8"/>
      <c r="ACK104" s="8"/>
      <c r="ACL104" s="8"/>
      <c r="ACM104" s="8"/>
      <c r="ACN104" s="8"/>
      <c r="ACO104" s="8"/>
      <c r="ACP104" s="8"/>
      <c r="ACQ104" s="8"/>
      <c r="ACR104" s="8"/>
      <c r="ACS104" s="8"/>
      <c r="ACT104" s="8"/>
      <c r="ACU104" s="8"/>
      <c r="ACV104" s="8"/>
      <c r="ACW104" s="8"/>
      <c r="ACX104" s="8"/>
      <c r="ACY104" s="8"/>
      <c r="ACZ104" s="8"/>
      <c r="ADA104" s="8"/>
      <c r="ADB104" s="8"/>
      <c r="ADC104" s="8"/>
      <c r="ADD104" s="8"/>
      <c r="ADE104" s="8"/>
      <c r="ADF104" s="8"/>
      <c r="ADG104" s="8"/>
      <c r="ADH104" s="8"/>
      <c r="ADI104" s="8"/>
      <c r="ADJ104" s="8"/>
      <c r="ADK104" s="8"/>
      <c r="ADL104" s="8"/>
      <c r="ADM104" s="8"/>
      <c r="ADN104" s="8"/>
      <c r="ADO104" s="8"/>
      <c r="ADP104" s="8"/>
      <c r="ADQ104" s="8"/>
      <c r="ADR104" s="8"/>
      <c r="ADS104" s="8"/>
      <c r="ADT104" s="8"/>
      <c r="ADU104" s="8"/>
      <c r="ADV104" s="8"/>
      <c r="ADW104" s="8"/>
      <c r="ADX104" s="8"/>
      <c r="ADY104" s="8"/>
      <c r="ADZ104" s="8"/>
      <c r="AEA104" s="8"/>
      <c r="AEB104" s="8"/>
      <c r="AEC104" s="8"/>
      <c r="AED104" s="8"/>
      <c r="AEE104" s="8"/>
      <c r="AEF104" s="8"/>
      <c r="AEG104" s="8"/>
      <c r="AEH104" s="8"/>
      <c r="AEI104" s="8"/>
      <c r="AEJ104" s="8"/>
      <c r="AEK104" s="8"/>
      <c r="AEL104" s="8"/>
      <c r="AEM104" s="8"/>
      <c r="AEN104" s="8"/>
      <c r="AEO104" s="8"/>
      <c r="AEP104" s="8"/>
      <c r="AEQ104" s="8"/>
      <c r="AER104" s="8"/>
      <c r="AES104" s="8"/>
      <c r="AET104" s="8"/>
      <c r="AEU104" s="8"/>
      <c r="AEV104" s="8"/>
      <c r="AEW104" s="8"/>
      <c r="AEX104" s="8"/>
      <c r="AEY104" s="8"/>
      <c r="AEZ104" s="8"/>
      <c r="AFA104" s="8"/>
      <c r="AFB104" s="8"/>
      <c r="AFC104" s="8"/>
      <c r="AFD104" s="8"/>
      <c r="AFE104" s="8"/>
      <c r="AFF104" s="8"/>
      <c r="AFG104" s="8"/>
      <c r="AFH104" s="8"/>
      <c r="AFI104" s="8"/>
      <c r="AFJ104" s="8"/>
      <c r="AFK104" s="8"/>
      <c r="AFL104" s="8"/>
      <c r="AFM104" s="8"/>
      <c r="AFN104" s="8"/>
      <c r="AFO104" s="8"/>
      <c r="AFP104" s="8"/>
      <c r="AFQ104" s="8"/>
      <c r="AFR104" s="8"/>
      <c r="AFS104" s="8"/>
      <c r="AFT104" s="8"/>
      <c r="AFU104" s="8"/>
      <c r="AFV104" s="8"/>
      <c r="AFW104" s="8"/>
      <c r="AFX104" s="8"/>
      <c r="AFY104" s="8"/>
      <c r="AFZ104" s="8"/>
      <c r="AGA104" s="8"/>
      <c r="AGB104" s="8"/>
      <c r="AGC104" s="8"/>
      <c r="AGD104" s="8"/>
      <c r="AGE104" s="8"/>
      <c r="AGF104" s="8"/>
      <c r="AGG104" s="8"/>
      <c r="AGH104" s="8"/>
      <c r="AGI104" s="8"/>
      <c r="AGJ104" s="8"/>
      <c r="AGK104" s="8"/>
      <c r="AGL104" s="8"/>
      <c r="AGM104" s="8"/>
      <c r="AGN104" s="8"/>
      <c r="AGO104" s="8"/>
      <c r="AGP104" s="8"/>
      <c r="AGQ104" s="8"/>
      <c r="AGR104" s="8"/>
      <c r="AGS104" s="8"/>
      <c r="AGT104" s="8"/>
      <c r="AGU104" s="8"/>
      <c r="AGV104" s="8"/>
      <c r="AGW104" s="8"/>
      <c r="AGX104" s="8"/>
      <c r="AGY104" s="8"/>
      <c r="AGZ104" s="8"/>
      <c r="AHA104" s="8"/>
      <c r="AHB104" s="8"/>
      <c r="AHC104" s="8"/>
      <c r="AHD104" s="8"/>
      <c r="AHE104" s="8"/>
      <c r="AHF104" s="8"/>
      <c r="AHG104" s="8"/>
      <c r="AHH104" s="8"/>
      <c r="AHI104" s="8"/>
      <c r="AHJ104" s="8"/>
      <c r="AHK104" s="8"/>
      <c r="AHL104" s="8"/>
      <c r="AHM104" s="8"/>
      <c r="AHN104" s="8"/>
      <c r="AHO104" s="8"/>
      <c r="AHP104" s="8"/>
      <c r="AHQ104" s="8"/>
      <c r="AHR104" s="8"/>
      <c r="AHS104" s="8"/>
      <c r="AHT104" s="8"/>
      <c r="AHU104" s="8"/>
      <c r="AHV104" s="8"/>
      <c r="AHW104" s="8"/>
      <c r="AHX104" s="8"/>
      <c r="AHY104" s="8"/>
      <c r="AHZ104" s="8"/>
      <c r="AIA104" s="8"/>
      <c r="AIB104" s="8"/>
      <c r="AIC104" s="8"/>
      <c r="AID104" s="8"/>
      <c r="AIE104" s="8"/>
      <c r="AIF104" s="8"/>
      <c r="AIG104" s="8"/>
      <c r="AIH104" s="8"/>
      <c r="AII104" s="8"/>
      <c r="AIJ104" s="8"/>
      <c r="AIK104" s="8"/>
      <c r="AIL104" s="8"/>
      <c r="AIM104" s="8"/>
      <c r="AIN104" s="8"/>
      <c r="AIO104" s="8"/>
      <c r="AIP104" s="8"/>
      <c r="AIQ104" s="8"/>
      <c r="AIR104" s="8"/>
      <c r="AIS104" s="8"/>
      <c r="AIT104" s="8"/>
      <c r="AIU104" s="8"/>
      <c r="AIV104" s="8"/>
      <c r="AIW104" s="8"/>
      <c r="AIX104" s="8"/>
      <c r="AIY104" s="8"/>
      <c r="AIZ104" s="8"/>
      <c r="AJA104" s="8"/>
      <c r="AJB104" s="8"/>
      <c r="AJC104" s="8"/>
      <c r="AJD104" s="8"/>
      <c r="AJE104" s="8"/>
      <c r="AJF104" s="8"/>
      <c r="AJG104" s="8"/>
      <c r="AJH104" s="8"/>
      <c r="AJI104" s="8"/>
      <c r="AJJ104" s="8"/>
      <c r="AJK104" s="8"/>
      <c r="AJL104" s="8"/>
      <c r="AJM104" s="8"/>
      <c r="AJN104" s="8"/>
      <c r="AJO104" s="8"/>
      <c r="AJP104" s="8"/>
      <c r="AJQ104" s="8"/>
      <c r="AJR104" s="8"/>
      <c r="AJS104" s="8"/>
      <c r="AJT104" s="8"/>
      <c r="AJU104" s="8"/>
      <c r="AJV104" s="8"/>
      <c r="AJW104" s="8"/>
      <c r="AJX104" s="8"/>
      <c r="AJY104" s="8"/>
      <c r="AJZ104" s="8"/>
      <c r="AKA104" s="8"/>
      <c r="AKB104" s="8"/>
      <c r="AKC104" s="8"/>
      <c r="AKD104" s="8"/>
      <c r="AKE104" s="8"/>
      <c r="AKF104" s="8"/>
      <c r="AKG104" s="8"/>
      <c r="AKH104" s="8"/>
      <c r="AKI104" s="8"/>
      <c r="AKJ104" s="8"/>
      <c r="AKK104" s="8"/>
      <c r="AKL104" s="8"/>
      <c r="AKM104" s="8"/>
      <c r="AKN104" s="8"/>
      <c r="AKO104" s="8"/>
      <c r="AKP104" s="8"/>
      <c r="AKQ104" s="8"/>
    </row>
    <row r="105" spans="1:979" ht="78.75" customHeight="1" x14ac:dyDescent="0.3">
      <c r="A105" s="326" t="s">
        <v>122</v>
      </c>
      <c r="B105" s="328">
        <v>2250471</v>
      </c>
      <c r="C105" s="317">
        <v>1750</v>
      </c>
      <c r="D105" s="251">
        <f t="shared" si="28"/>
        <v>0</v>
      </c>
      <c r="E105" s="251">
        <f t="shared" si="26"/>
        <v>1750</v>
      </c>
      <c r="F105" s="96">
        <f t="shared" si="24"/>
        <v>0</v>
      </c>
      <c r="G105" s="235">
        <v>1750</v>
      </c>
      <c r="H105" s="235"/>
      <c r="I105" s="236">
        <f t="shared" si="22"/>
        <v>0</v>
      </c>
      <c r="J105" s="237"/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  <c r="V105" s="237"/>
      <c r="W105" s="237"/>
      <c r="X105" s="237"/>
      <c r="Y105" s="237"/>
      <c r="Z105" s="237"/>
      <c r="AA105" s="237"/>
      <c r="AB105" s="237"/>
      <c r="AC105" s="35">
        <f t="shared" si="25"/>
        <v>1750</v>
      </c>
      <c r="AD105" s="27">
        <f t="shared" si="23"/>
        <v>1750</v>
      </c>
      <c r="AE105" s="99"/>
      <c r="AF105" s="27">
        <f t="shared" si="21"/>
        <v>1750</v>
      </c>
      <c r="AG105" s="100"/>
      <c r="AH105" s="100"/>
      <c r="AI105" s="100"/>
      <c r="AJ105" s="5"/>
      <c r="AK105" s="5"/>
      <c r="AL105" s="5"/>
      <c r="AM105" s="5"/>
      <c r="AN105" s="5"/>
      <c r="AO105" s="5"/>
      <c r="AP105" s="5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7"/>
      <c r="BU105" s="7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/>
      <c r="KG105" s="8"/>
      <c r="KH105" s="8"/>
      <c r="KI105" s="8"/>
      <c r="KJ105" s="8"/>
      <c r="KK105" s="8"/>
      <c r="KL105" s="8"/>
      <c r="KM105" s="8"/>
      <c r="KN105" s="8"/>
      <c r="KO105" s="8"/>
      <c r="KP105" s="8"/>
      <c r="KQ105" s="8"/>
      <c r="KR105" s="8"/>
      <c r="KS105" s="8"/>
      <c r="KT105" s="8"/>
      <c r="KU105" s="8"/>
      <c r="KV105" s="8"/>
      <c r="KW105" s="8"/>
      <c r="KX105" s="8"/>
      <c r="KY105" s="8"/>
      <c r="KZ105" s="8"/>
      <c r="LA105" s="8"/>
      <c r="LB105" s="8"/>
      <c r="LC105" s="8"/>
      <c r="LD105" s="8"/>
      <c r="LE105" s="8"/>
      <c r="LF105" s="8"/>
      <c r="LG105" s="8"/>
      <c r="LH105" s="8"/>
      <c r="LI105" s="8"/>
      <c r="LJ105" s="8"/>
      <c r="LK105" s="8"/>
      <c r="LL105" s="8"/>
      <c r="LM105" s="8"/>
      <c r="LN105" s="8"/>
      <c r="LO105" s="8"/>
      <c r="LP105" s="8"/>
      <c r="LQ105" s="8"/>
      <c r="LR105" s="8"/>
      <c r="LS105" s="8"/>
      <c r="LT105" s="8"/>
      <c r="LU105" s="8"/>
      <c r="LV105" s="8"/>
      <c r="LW105" s="8"/>
      <c r="LX105" s="8"/>
      <c r="LY105" s="8"/>
      <c r="LZ105" s="8"/>
      <c r="MA105" s="8"/>
      <c r="MB105" s="8"/>
      <c r="MC105" s="8"/>
      <c r="MD105" s="8"/>
      <c r="ME105" s="8"/>
      <c r="MF105" s="8"/>
      <c r="MG105" s="8"/>
      <c r="MH105" s="8"/>
      <c r="MI105" s="8"/>
      <c r="MJ105" s="8"/>
      <c r="MK105" s="8"/>
      <c r="ML105" s="8"/>
      <c r="MM105" s="8"/>
      <c r="MN105" s="8"/>
      <c r="MO105" s="8"/>
      <c r="MP105" s="8"/>
      <c r="MQ105" s="8"/>
      <c r="MR105" s="8"/>
      <c r="MS105" s="8"/>
      <c r="MT105" s="8"/>
      <c r="MU105" s="8"/>
      <c r="MV105" s="8"/>
      <c r="MW105" s="8"/>
      <c r="MX105" s="8"/>
      <c r="MY105" s="8"/>
      <c r="MZ105" s="8"/>
      <c r="NA105" s="8"/>
      <c r="NB105" s="8"/>
      <c r="NC105" s="8"/>
      <c r="ND105" s="8"/>
      <c r="NE105" s="8"/>
      <c r="NF105" s="8"/>
      <c r="NG105" s="8"/>
      <c r="NH105" s="8"/>
      <c r="NI105" s="8"/>
      <c r="NJ105" s="8"/>
      <c r="NK105" s="8"/>
      <c r="NL105" s="8"/>
      <c r="NM105" s="8"/>
      <c r="NN105" s="8"/>
      <c r="NO105" s="8"/>
      <c r="NP105" s="8"/>
      <c r="NQ105" s="8"/>
      <c r="NR105" s="8"/>
      <c r="NS105" s="8"/>
      <c r="NT105" s="8"/>
      <c r="NU105" s="8"/>
      <c r="NV105" s="8"/>
      <c r="NW105" s="8"/>
      <c r="NX105" s="8"/>
      <c r="NY105" s="8"/>
      <c r="NZ105" s="8"/>
      <c r="OA105" s="8"/>
      <c r="OB105" s="8"/>
      <c r="OC105" s="8"/>
      <c r="OD105" s="8"/>
      <c r="OE105" s="8"/>
      <c r="OF105" s="8"/>
      <c r="OG105" s="8"/>
      <c r="OH105" s="8"/>
      <c r="OI105" s="8"/>
      <c r="OJ105" s="8"/>
      <c r="OK105" s="8"/>
      <c r="OL105" s="8"/>
      <c r="OM105" s="8"/>
      <c r="ON105" s="8"/>
      <c r="OO105" s="8"/>
      <c r="OP105" s="8"/>
      <c r="OQ105" s="8"/>
      <c r="OR105" s="8"/>
      <c r="OS105" s="8"/>
      <c r="OT105" s="8"/>
      <c r="OU105" s="8"/>
      <c r="OV105" s="8"/>
      <c r="OW105" s="8"/>
      <c r="OX105" s="8"/>
      <c r="OY105" s="8"/>
      <c r="OZ105" s="8"/>
      <c r="PA105" s="8"/>
      <c r="PB105" s="8"/>
      <c r="PC105" s="8"/>
      <c r="PD105" s="8"/>
      <c r="PE105" s="8"/>
      <c r="PF105" s="8"/>
      <c r="PG105" s="8"/>
      <c r="PH105" s="8"/>
      <c r="PI105" s="8"/>
      <c r="PJ105" s="8"/>
      <c r="PK105" s="8"/>
      <c r="PL105" s="8"/>
      <c r="PM105" s="8"/>
      <c r="PN105" s="8"/>
      <c r="PO105" s="8"/>
      <c r="PP105" s="8"/>
      <c r="PQ105" s="8"/>
      <c r="PR105" s="8"/>
      <c r="PS105" s="8"/>
      <c r="PT105" s="8"/>
      <c r="PU105" s="8"/>
      <c r="PV105" s="8"/>
      <c r="PW105" s="8"/>
      <c r="PX105" s="8"/>
      <c r="PY105" s="8"/>
      <c r="PZ105" s="8"/>
      <c r="QA105" s="8"/>
      <c r="QB105" s="8"/>
      <c r="QC105" s="8"/>
      <c r="QD105" s="8"/>
      <c r="QE105" s="8"/>
      <c r="QF105" s="8"/>
      <c r="QG105" s="8"/>
      <c r="QH105" s="8"/>
      <c r="QI105" s="8"/>
      <c r="QJ105" s="8"/>
      <c r="QK105" s="8"/>
      <c r="QL105" s="8"/>
      <c r="QM105" s="8"/>
      <c r="QN105" s="8"/>
      <c r="QO105" s="8"/>
      <c r="QP105" s="8"/>
      <c r="QQ105" s="8"/>
      <c r="QR105" s="8"/>
      <c r="QS105" s="8"/>
      <c r="QT105" s="8"/>
      <c r="QU105" s="8"/>
      <c r="QV105" s="8"/>
      <c r="QW105" s="8"/>
      <c r="QX105" s="8"/>
      <c r="QY105" s="8"/>
      <c r="QZ105" s="8"/>
      <c r="RA105" s="8"/>
      <c r="RB105" s="8"/>
      <c r="RC105" s="8"/>
      <c r="RD105" s="8"/>
      <c r="RE105" s="8"/>
      <c r="RF105" s="8"/>
      <c r="RG105" s="8"/>
      <c r="RH105" s="8"/>
      <c r="RI105" s="8"/>
      <c r="RJ105" s="8"/>
      <c r="RK105" s="8"/>
      <c r="RL105" s="8"/>
      <c r="RM105" s="8"/>
      <c r="RN105" s="8"/>
      <c r="RO105" s="8"/>
      <c r="RP105" s="8"/>
      <c r="RQ105" s="8"/>
      <c r="RR105" s="8"/>
      <c r="RS105" s="8"/>
      <c r="RT105" s="8"/>
      <c r="RU105" s="8"/>
      <c r="RV105" s="8"/>
      <c r="RW105" s="8"/>
      <c r="RX105" s="8"/>
      <c r="RY105" s="8"/>
      <c r="RZ105" s="8"/>
      <c r="SA105" s="8"/>
      <c r="SB105" s="8"/>
      <c r="SC105" s="8"/>
      <c r="SD105" s="8"/>
      <c r="SE105" s="8"/>
      <c r="SF105" s="8"/>
      <c r="SG105" s="8"/>
      <c r="SH105" s="8"/>
      <c r="SI105" s="8"/>
      <c r="SJ105" s="8"/>
      <c r="SK105" s="8"/>
      <c r="SL105" s="8"/>
      <c r="SM105" s="8"/>
      <c r="SN105" s="8"/>
      <c r="SO105" s="8"/>
      <c r="SP105" s="8"/>
      <c r="SQ105" s="8"/>
      <c r="SR105" s="8"/>
      <c r="SS105" s="8"/>
      <c r="ST105" s="8"/>
      <c r="SU105" s="8"/>
      <c r="SV105" s="8"/>
      <c r="SW105" s="8"/>
      <c r="SX105" s="8"/>
      <c r="SY105" s="8"/>
      <c r="SZ105" s="8"/>
      <c r="TA105" s="8"/>
      <c r="TB105" s="8"/>
      <c r="TC105" s="8"/>
      <c r="TD105" s="8"/>
      <c r="TE105" s="8"/>
      <c r="TF105" s="8"/>
      <c r="TG105" s="8"/>
      <c r="TH105" s="8"/>
      <c r="TI105" s="8"/>
      <c r="TJ105" s="8"/>
      <c r="TK105" s="8"/>
      <c r="TL105" s="8"/>
      <c r="TM105" s="8"/>
      <c r="TN105" s="8"/>
      <c r="TO105" s="8"/>
      <c r="TP105" s="8"/>
      <c r="TQ105" s="8"/>
      <c r="TR105" s="8"/>
      <c r="TS105" s="8"/>
      <c r="TT105" s="8"/>
      <c r="TU105" s="8"/>
      <c r="TV105" s="8"/>
      <c r="TW105" s="8"/>
      <c r="TX105" s="8"/>
      <c r="TY105" s="8"/>
      <c r="TZ105" s="8"/>
      <c r="UA105" s="8"/>
      <c r="UB105" s="8"/>
      <c r="UC105" s="8"/>
      <c r="UD105" s="8"/>
      <c r="UE105" s="8"/>
      <c r="UF105" s="8"/>
      <c r="UG105" s="8"/>
      <c r="UH105" s="8"/>
      <c r="UI105" s="8"/>
      <c r="UJ105" s="8"/>
      <c r="UK105" s="8"/>
      <c r="UL105" s="8"/>
      <c r="UM105" s="8"/>
      <c r="UN105" s="8"/>
      <c r="UO105" s="8"/>
      <c r="UP105" s="8"/>
      <c r="UQ105" s="8"/>
      <c r="UR105" s="8"/>
      <c r="US105" s="8"/>
      <c r="UT105" s="8"/>
      <c r="UU105" s="8"/>
      <c r="UV105" s="8"/>
      <c r="UW105" s="8"/>
      <c r="UX105" s="8"/>
      <c r="UY105" s="8"/>
      <c r="UZ105" s="8"/>
      <c r="VA105" s="8"/>
      <c r="VB105" s="8"/>
      <c r="VC105" s="8"/>
      <c r="VD105" s="8"/>
      <c r="VE105" s="8"/>
      <c r="VF105" s="8"/>
      <c r="VG105" s="8"/>
      <c r="VH105" s="8"/>
      <c r="VI105" s="8"/>
      <c r="VJ105" s="8"/>
      <c r="VK105" s="8"/>
      <c r="VL105" s="8"/>
      <c r="VM105" s="8"/>
      <c r="VN105" s="8"/>
      <c r="VO105" s="8"/>
      <c r="VP105" s="8"/>
      <c r="VQ105" s="8"/>
      <c r="VR105" s="8"/>
      <c r="VS105" s="8"/>
      <c r="VT105" s="8"/>
      <c r="VU105" s="8"/>
      <c r="VV105" s="8"/>
      <c r="VW105" s="8"/>
      <c r="VX105" s="8"/>
      <c r="VY105" s="8"/>
      <c r="VZ105" s="8"/>
      <c r="WA105" s="8"/>
      <c r="WB105" s="8"/>
      <c r="WC105" s="8"/>
      <c r="WD105" s="8"/>
      <c r="WE105" s="8"/>
      <c r="WF105" s="8"/>
      <c r="WG105" s="8"/>
      <c r="WH105" s="8"/>
      <c r="WI105" s="8"/>
      <c r="WJ105" s="8"/>
      <c r="WK105" s="8"/>
      <c r="WL105" s="8"/>
      <c r="WM105" s="8"/>
      <c r="WN105" s="8"/>
      <c r="WO105" s="8"/>
      <c r="WP105" s="8"/>
      <c r="WQ105" s="8"/>
      <c r="WR105" s="8"/>
      <c r="WS105" s="8"/>
      <c r="WT105" s="8"/>
      <c r="WU105" s="8"/>
      <c r="WV105" s="8"/>
      <c r="WW105" s="8"/>
      <c r="WX105" s="8"/>
      <c r="WY105" s="8"/>
      <c r="WZ105" s="8"/>
      <c r="XA105" s="8"/>
      <c r="XB105" s="8"/>
      <c r="XC105" s="8"/>
      <c r="XD105" s="8"/>
      <c r="XE105" s="8"/>
      <c r="XF105" s="8"/>
      <c r="XG105" s="8"/>
      <c r="XH105" s="8"/>
      <c r="XI105" s="8"/>
      <c r="XJ105" s="8"/>
      <c r="XK105" s="8"/>
      <c r="XL105" s="8"/>
      <c r="XM105" s="8"/>
      <c r="XN105" s="8"/>
      <c r="XO105" s="8"/>
      <c r="XP105" s="8"/>
      <c r="XQ105" s="8"/>
      <c r="XR105" s="8"/>
      <c r="XS105" s="8"/>
      <c r="XT105" s="8"/>
      <c r="XU105" s="8"/>
      <c r="XV105" s="8"/>
      <c r="XW105" s="8"/>
      <c r="XX105" s="8"/>
      <c r="XY105" s="8"/>
      <c r="XZ105" s="8"/>
      <c r="YA105" s="8"/>
      <c r="YB105" s="8"/>
      <c r="YC105" s="8"/>
      <c r="YD105" s="8"/>
      <c r="YE105" s="8"/>
      <c r="YF105" s="8"/>
      <c r="YG105" s="8"/>
      <c r="YH105" s="8"/>
      <c r="YI105" s="8"/>
      <c r="YJ105" s="8"/>
      <c r="YK105" s="8"/>
      <c r="YL105" s="8"/>
      <c r="YM105" s="8"/>
      <c r="YN105" s="8"/>
      <c r="YO105" s="8"/>
      <c r="YP105" s="8"/>
      <c r="YQ105" s="8"/>
      <c r="YR105" s="8"/>
      <c r="YS105" s="8"/>
      <c r="YT105" s="8"/>
      <c r="YU105" s="8"/>
      <c r="YV105" s="8"/>
      <c r="YW105" s="8"/>
      <c r="YX105" s="8"/>
      <c r="YY105" s="8"/>
      <c r="YZ105" s="8"/>
      <c r="ZA105" s="8"/>
      <c r="ZB105" s="8"/>
      <c r="ZC105" s="8"/>
      <c r="ZD105" s="8"/>
      <c r="ZE105" s="8"/>
      <c r="ZF105" s="8"/>
      <c r="ZG105" s="8"/>
      <c r="ZH105" s="8"/>
      <c r="ZI105" s="8"/>
      <c r="ZJ105" s="8"/>
      <c r="ZK105" s="8"/>
      <c r="ZL105" s="8"/>
      <c r="ZM105" s="8"/>
      <c r="ZN105" s="8"/>
      <c r="ZO105" s="8"/>
      <c r="ZP105" s="8"/>
      <c r="ZQ105" s="8"/>
      <c r="ZR105" s="8"/>
      <c r="ZS105" s="8"/>
      <c r="ZT105" s="8"/>
      <c r="ZU105" s="8"/>
      <c r="ZV105" s="8"/>
      <c r="ZW105" s="8"/>
      <c r="ZX105" s="8"/>
      <c r="ZY105" s="8"/>
      <c r="ZZ105" s="8"/>
      <c r="AAA105" s="8"/>
      <c r="AAB105" s="8"/>
      <c r="AAC105" s="8"/>
      <c r="AAD105" s="8"/>
      <c r="AAE105" s="8"/>
      <c r="AAF105" s="8"/>
      <c r="AAG105" s="8"/>
      <c r="AAH105" s="8"/>
      <c r="AAI105" s="8"/>
      <c r="AAJ105" s="8"/>
      <c r="AAK105" s="8"/>
      <c r="AAL105" s="8"/>
      <c r="AAM105" s="8"/>
      <c r="AAN105" s="8"/>
      <c r="AAO105" s="8"/>
      <c r="AAP105" s="8"/>
      <c r="AAQ105" s="8"/>
      <c r="AAR105" s="8"/>
      <c r="AAS105" s="8"/>
      <c r="AAT105" s="8"/>
      <c r="AAU105" s="8"/>
      <c r="AAV105" s="8"/>
      <c r="AAW105" s="8"/>
      <c r="AAX105" s="8"/>
      <c r="AAY105" s="8"/>
      <c r="AAZ105" s="8"/>
      <c r="ABA105" s="8"/>
      <c r="ABB105" s="8"/>
      <c r="ABC105" s="8"/>
      <c r="ABD105" s="8"/>
      <c r="ABE105" s="8"/>
      <c r="ABF105" s="8"/>
      <c r="ABG105" s="8"/>
      <c r="ABH105" s="8"/>
      <c r="ABI105" s="8"/>
      <c r="ABJ105" s="8"/>
      <c r="ABK105" s="8"/>
      <c r="ABL105" s="8"/>
      <c r="ABM105" s="8"/>
      <c r="ABN105" s="8"/>
      <c r="ABO105" s="8"/>
      <c r="ABP105" s="8"/>
      <c r="ABQ105" s="8"/>
      <c r="ABR105" s="8"/>
      <c r="ABS105" s="8"/>
      <c r="ABT105" s="8"/>
      <c r="ABU105" s="8"/>
      <c r="ABV105" s="8"/>
      <c r="ABW105" s="8"/>
      <c r="ABX105" s="8"/>
      <c r="ABY105" s="8"/>
      <c r="ABZ105" s="8"/>
      <c r="ACA105" s="8"/>
      <c r="ACB105" s="8"/>
      <c r="ACC105" s="8"/>
      <c r="ACD105" s="8"/>
      <c r="ACE105" s="8"/>
      <c r="ACF105" s="8"/>
      <c r="ACG105" s="8"/>
      <c r="ACH105" s="8"/>
      <c r="ACI105" s="8"/>
      <c r="ACJ105" s="8"/>
      <c r="ACK105" s="8"/>
      <c r="ACL105" s="8"/>
      <c r="ACM105" s="8"/>
      <c r="ACN105" s="8"/>
      <c r="ACO105" s="8"/>
      <c r="ACP105" s="8"/>
      <c r="ACQ105" s="8"/>
      <c r="ACR105" s="8"/>
      <c r="ACS105" s="8"/>
      <c r="ACT105" s="8"/>
      <c r="ACU105" s="8"/>
      <c r="ACV105" s="8"/>
      <c r="ACW105" s="8"/>
      <c r="ACX105" s="8"/>
      <c r="ACY105" s="8"/>
      <c r="ACZ105" s="8"/>
      <c r="ADA105" s="8"/>
      <c r="ADB105" s="8"/>
      <c r="ADC105" s="8"/>
      <c r="ADD105" s="8"/>
      <c r="ADE105" s="8"/>
      <c r="ADF105" s="8"/>
      <c r="ADG105" s="8"/>
      <c r="ADH105" s="8"/>
      <c r="ADI105" s="8"/>
      <c r="ADJ105" s="8"/>
      <c r="ADK105" s="8"/>
      <c r="ADL105" s="8"/>
      <c r="ADM105" s="8"/>
      <c r="ADN105" s="8"/>
      <c r="ADO105" s="8"/>
      <c r="ADP105" s="8"/>
      <c r="ADQ105" s="8"/>
      <c r="ADR105" s="8"/>
      <c r="ADS105" s="8"/>
      <c r="ADT105" s="8"/>
      <c r="ADU105" s="8"/>
      <c r="ADV105" s="8"/>
      <c r="ADW105" s="8"/>
      <c r="ADX105" s="8"/>
      <c r="ADY105" s="8"/>
      <c r="ADZ105" s="8"/>
      <c r="AEA105" s="8"/>
      <c r="AEB105" s="8"/>
      <c r="AEC105" s="8"/>
      <c r="AED105" s="8"/>
      <c r="AEE105" s="8"/>
      <c r="AEF105" s="8"/>
      <c r="AEG105" s="8"/>
      <c r="AEH105" s="8"/>
      <c r="AEI105" s="8"/>
      <c r="AEJ105" s="8"/>
      <c r="AEK105" s="8"/>
      <c r="AEL105" s="8"/>
      <c r="AEM105" s="8"/>
      <c r="AEN105" s="8"/>
      <c r="AEO105" s="8"/>
      <c r="AEP105" s="8"/>
      <c r="AEQ105" s="8"/>
      <c r="AER105" s="8"/>
      <c r="AES105" s="8"/>
      <c r="AET105" s="8"/>
      <c r="AEU105" s="8"/>
      <c r="AEV105" s="8"/>
      <c r="AEW105" s="8"/>
      <c r="AEX105" s="8"/>
      <c r="AEY105" s="8"/>
      <c r="AEZ105" s="8"/>
      <c r="AFA105" s="8"/>
      <c r="AFB105" s="8"/>
      <c r="AFC105" s="8"/>
      <c r="AFD105" s="8"/>
      <c r="AFE105" s="8"/>
      <c r="AFF105" s="8"/>
      <c r="AFG105" s="8"/>
      <c r="AFH105" s="8"/>
      <c r="AFI105" s="8"/>
      <c r="AFJ105" s="8"/>
      <c r="AFK105" s="8"/>
      <c r="AFL105" s="8"/>
      <c r="AFM105" s="8"/>
      <c r="AFN105" s="8"/>
      <c r="AFO105" s="8"/>
      <c r="AFP105" s="8"/>
      <c r="AFQ105" s="8"/>
      <c r="AFR105" s="8"/>
      <c r="AFS105" s="8"/>
      <c r="AFT105" s="8"/>
      <c r="AFU105" s="8"/>
      <c r="AFV105" s="8"/>
      <c r="AFW105" s="8"/>
      <c r="AFX105" s="8"/>
      <c r="AFY105" s="8"/>
      <c r="AFZ105" s="8"/>
      <c r="AGA105" s="8"/>
      <c r="AGB105" s="8"/>
      <c r="AGC105" s="8"/>
      <c r="AGD105" s="8"/>
      <c r="AGE105" s="8"/>
      <c r="AGF105" s="8"/>
      <c r="AGG105" s="8"/>
      <c r="AGH105" s="8"/>
      <c r="AGI105" s="8"/>
      <c r="AGJ105" s="8"/>
      <c r="AGK105" s="8"/>
      <c r="AGL105" s="8"/>
      <c r="AGM105" s="8"/>
      <c r="AGN105" s="8"/>
      <c r="AGO105" s="8"/>
      <c r="AGP105" s="8"/>
      <c r="AGQ105" s="8"/>
      <c r="AGR105" s="8"/>
      <c r="AGS105" s="8"/>
      <c r="AGT105" s="8"/>
      <c r="AGU105" s="8"/>
      <c r="AGV105" s="8"/>
      <c r="AGW105" s="8"/>
      <c r="AGX105" s="8"/>
      <c r="AGY105" s="8"/>
      <c r="AGZ105" s="8"/>
      <c r="AHA105" s="8"/>
      <c r="AHB105" s="8"/>
      <c r="AHC105" s="8"/>
      <c r="AHD105" s="8"/>
      <c r="AHE105" s="8"/>
      <c r="AHF105" s="8"/>
      <c r="AHG105" s="8"/>
      <c r="AHH105" s="8"/>
      <c r="AHI105" s="8"/>
      <c r="AHJ105" s="8"/>
      <c r="AHK105" s="8"/>
      <c r="AHL105" s="8"/>
      <c r="AHM105" s="8"/>
      <c r="AHN105" s="8"/>
      <c r="AHO105" s="8"/>
      <c r="AHP105" s="8"/>
      <c r="AHQ105" s="8"/>
      <c r="AHR105" s="8"/>
      <c r="AHS105" s="8"/>
      <c r="AHT105" s="8"/>
      <c r="AHU105" s="8"/>
      <c r="AHV105" s="8"/>
      <c r="AHW105" s="8"/>
      <c r="AHX105" s="8"/>
      <c r="AHY105" s="8"/>
      <c r="AHZ105" s="8"/>
      <c r="AIA105" s="8"/>
      <c r="AIB105" s="8"/>
      <c r="AIC105" s="8"/>
      <c r="AID105" s="8"/>
      <c r="AIE105" s="8"/>
      <c r="AIF105" s="8"/>
      <c r="AIG105" s="8"/>
      <c r="AIH105" s="8"/>
      <c r="AII105" s="8"/>
      <c r="AIJ105" s="8"/>
      <c r="AIK105" s="8"/>
      <c r="AIL105" s="8"/>
      <c r="AIM105" s="8"/>
      <c r="AIN105" s="8"/>
      <c r="AIO105" s="8"/>
      <c r="AIP105" s="8"/>
      <c r="AIQ105" s="8"/>
      <c r="AIR105" s="8"/>
      <c r="AIS105" s="8"/>
      <c r="AIT105" s="8"/>
      <c r="AIU105" s="8"/>
      <c r="AIV105" s="8"/>
      <c r="AIW105" s="8"/>
      <c r="AIX105" s="8"/>
      <c r="AIY105" s="8"/>
      <c r="AIZ105" s="8"/>
      <c r="AJA105" s="8"/>
      <c r="AJB105" s="8"/>
      <c r="AJC105" s="8"/>
      <c r="AJD105" s="8"/>
      <c r="AJE105" s="8"/>
      <c r="AJF105" s="8"/>
      <c r="AJG105" s="8"/>
      <c r="AJH105" s="8"/>
      <c r="AJI105" s="8"/>
      <c r="AJJ105" s="8"/>
      <c r="AJK105" s="8"/>
      <c r="AJL105" s="8"/>
      <c r="AJM105" s="8"/>
      <c r="AJN105" s="8"/>
      <c r="AJO105" s="8"/>
      <c r="AJP105" s="8"/>
      <c r="AJQ105" s="8"/>
      <c r="AJR105" s="8"/>
      <c r="AJS105" s="8"/>
      <c r="AJT105" s="8"/>
      <c r="AJU105" s="8"/>
      <c r="AJV105" s="8"/>
      <c r="AJW105" s="8"/>
      <c r="AJX105" s="8"/>
      <c r="AJY105" s="8"/>
      <c r="AJZ105" s="8"/>
      <c r="AKA105" s="8"/>
      <c r="AKB105" s="8"/>
      <c r="AKC105" s="8"/>
      <c r="AKD105" s="8"/>
      <c r="AKE105" s="8"/>
      <c r="AKF105" s="8"/>
      <c r="AKG105" s="8"/>
      <c r="AKH105" s="8"/>
      <c r="AKI105" s="8"/>
      <c r="AKJ105" s="8"/>
      <c r="AKK105" s="8"/>
      <c r="AKL105" s="8"/>
      <c r="AKM105" s="8"/>
      <c r="AKN105" s="8"/>
      <c r="AKO105" s="8"/>
      <c r="AKP105" s="8"/>
      <c r="AKQ105" s="8"/>
    </row>
    <row r="106" spans="1:979" s="332" customFormat="1" ht="25.5" customHeight="1" x14ac:dyDescent="0.3">
      <c r="A106" s="278" t="s">
        <v>39</v>
      </c>
      <c r="B106" s="279">
        <v>226</v>
      </c>
      <c r="C106" s="280">
        <f t="shared" ref="C106:H106" si="29">SUM(C107:C117)</f>
        <v>2788474</v>
      </c>
      <c r="D106" s="280">
        <f t="shared" si="29"/>
        <v>848406.25</v>
      </c>
      <c r="E106" s="280">
        <f t="shared" si="29"/>
        <v>1940067.75</v>
      </c>
      <c r="F106" s="126">
        <f t="shared" si="24"/>
        <v>30.425467477910857</v>
      </c>
      <c r="G106" s="280">
        <f t="shared" si="29"/>
        <v>1496871</v>
      </c>
      <c r="H106" s="280">
        <f t="shared" si="29"/>
        <v>848406.25</v>
      </c>
      <c r="I106" s="280">
        <f t="shared" si="22"/>
        <v>56.678648327076949</v>
      </c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281"/>
      <c r="X106" s="281"/>
      <c r="Y106" s="281"/>
      <c r="Z106" s="281"/>
      <c r="AA106" s="281"/>
      <c r="AB106" s="281"/>
      <c r="AC106" s="35">
        <f t="shared" si="25"/>
        <v>648464.75</v>
      </c>
      <c r="AD106" s="27">
        <f t="shared" si="23"/>
        <v>2788474</v>
      </c>
      <c r="AE106" s="329"/>
      <c r="AF106" s="27">
        <f t="shared" si="21"/>
        <v>2788474</v>
      </c>
      <c r="AG106" s="330"/>
      <c r="AH106" s="330"/>
      <c r="AI106" s="330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331"/>
      <c r="BU106" s="331"/>
    </row>
    <row r="107" spans="1:979" ht="18.75" x14ac:dyDescent="0.3">
      <c r="A107" s="333" t="s">
        <v>123</v>
      </c>
      <c r="B107" s="334">
        <v>2260001</v>
      </c>
      <c r="C107" s="293">
        <v>222338</v>
      </c>
      <c r="D107" s="235">
        <f>H107</f>
        <v>0</v>
      </c>
      <c r="E107" s="251">
        <f t="shared" si="26"/>
        <v>222338</v>
      </c>
      <c r="F107" s="96">
        <f t="shared" si="24"/>
        <v>0</v>
      </c>
      <c r="G107" s="235">
        <v>0</v>
      </c>
      <c r="H107" s="235"/>
      <c r="I107" s="236" t="e">
        <f t="shared" si="22"/>
        <v>#DIV/0!</v>
      </c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35">
        <f t="shared" si="25"/>
        <v>0</v>
      </c>
      <c r="AD107" s="27">
        <f t="shared" si="23"/>
        <v>222338</v>
      </c>
      <c r="AE107" s="99"/>
      <c r="AF107" s="27">
        <f t="shared" si="21"/>
        <v>222338</v>
      </c>
      <c r="AG107" s="100"/>
      <c r="AH107" s="100"/>
      <c r="AI107" s="100"/>
      <c r="AJ107" s="5"/>
      <c r="AK107" s="5"/>
      <c r="AL107" s="5"/>
      <c r="AM107" s="5"/>
      <c r="AN107" s="5"/>
      <c r="AO107" s="5"/>
      <c r="AP107" s="5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7"/>
      <c r="BU107" s="7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8"/>
      <c r="KC107" s="8"/>
      <c r="KD107" s="8"/>
      <c r="KE107" s="8"/>
      <c r="KF107" s="8"/>
      <c r="KG107" s="8"/>
      <c r="KH107" s="8"/>
      <c r="KI107" s="8"/>
      <c r="KJ107" s="8"/>
      <c r="KK107" s="8"/>
      <c r="KL107" s="8"/>
      <c r="KM107" s="8"/>
      <c r="KN107" s="8"/>
      <c r="KO107" s="8"/>
      <c r="KP107" s="8"/>
      <c r="KQ107" s="8"/>
      <c r="KR107" s="8"/>
      <c r="KS107" s="8"/>
      <c r="KT107" s="8"/>
      <c r="KU107" s="8"/>
      <c r="KV107" s="8"/>
      <c r="KW107" s="8"/>
      <c r="KX107" s="8"/>
      <c r="KY107" s="8"/>
      <c r="KZ107" s="8"/>
      <c r="LA107" s="8"/>
      <c r="LB107" s="8"/>
      <c r="LC107" s="8"/>
      <c r="LD107" s="8"/>
      <c r="LE107" s="8"/>
      <c r="LF107" s="8"/>
      <c r="LG107" s="8"/>
      <c r="LH107" s="8"/>
      <c r="LI107" s="8"/>
      <c r="LJ107" s="8"/>
      <c r="LK107" s="8"/>
      <c r="LL107" s="8"/>
      <c r="LM107" s="8"/>
      <c r="LN107" s="8"/>
      <c r="LO107" s="8"/>
      <c r="LP107" s="8"/>
      <c r="LQ107" s="8"/>
      <c r="LR107" s="8"/>
      <c r="LS107" s="8"/>
      <c r="LT107" s="8"/>
      <c r="LU107" s="8"/>
      <c r="LV107" s="8"/>
      <c r="LW107" s="8"/>
      <c r="LX107" s="8"/>
      <c r="LY107" s="8"/>
      <c r="LZ107" s="8"/>
      <c r="MA107" s="8"/>
      <c r="MB107" s="8"/>
      <c r="MC107" s="8"/>
      <c r="MD107" s="8"/>
      <c r="ME107" s="8"/>
      <c r="MF107" s="8"/>
      <c r="MG107" s="8"/>
      <c r="MH107" s="8"/>
      <c r="MI107" s="8"/>
      <c r="MJ107" s="8"/>
      <c r="MK107" s="8"/>
      <c r="ML107" s="8"/>
      <c r="MM107" s="8"/>
      <c r="MN107" s="8"/>
      <c r="MO107" s="8"/>
      <c r="MP107" s="8"/>
      <c r="MQ107" s="8"/>
      <c r="MR107" s="8"/>
      <c r="MS107" s="8"/>
      <c r="MT107" s="8"/>
      <c r="MU107" s="8"/>
      <c r="MV107" s="8"/>
      <c r="MW107" s="8"/>
      <c r="MX107" s="8"/>
      <c r="MY107" s="8"/>
      <c r="MZ107" s="8"/>
      <c r="NA107" s="8"/>
      <c r="NB107" s="8"/>
      <c r="NC107" s="8"/>
      <c r="ND107" s="8"/>
      <c r="NE107" s="8"/>
      <c r="NF107" s="8"/>
      <c r="NG107" s="8"/>
      <c r="NH107" s="8"/>
      <c r="NI107" s="8"/>
      <c r="NJ107" s="8"/>
      <c r="NK107" s="8"/>
      <c r="NL107" s="8"/>
      <c r="NM107" s="8"/>
      <c r="NN107" s="8"/>
      <c r="NO107" s="8"/>
      <c r="NP107" s="8"/>
      <c r="NQ107" s="8"/>
      <c r="NR107" s="8"/>
      <c r="NS107" s="8"/>
      <c r="NT107" s="8"/>
      <c r="NU107" s="8"/>
      <c r="NV107" s="8"/>
      <c r="NW107" s="8"/>
      <c r="NX107" s="8"/>
      <c r="NY107" s="8"/>
      <c r="NZ107" s="8"/>
      <c r="OA107" s="8"/>
      <c r="OB107" s="8"/>
      <c r="OC107" s="8"/>
      <c r="OD107" s="8"/>
      <c r="OE107" s="8"/>
      <c r="OF107" s="8"/>
      <c r="OG107" s="8"/>
      <c r="OH107" s="8"/>
      <c r="OI107" s="8"/>
      <c r="OJ107" s="8"/>
      <c r="OK107" s="8"/>
      <c r="OL107" s="8"/>
      <c r="OM107" s="8"/>
      <c r="ON107" s="8"/>
      <c r="OO107" s="8"/>
      <c r="OP107" s="8"/>
      <c r="OQ107" s="8"/>
      <c r="OR107" s="8"/>
      <c r="OS107" s="8"/>
      <c r="OT107" s="8"/>
      <c r="OU107" s="8"/>
      <c r="OV107" s="8"/>
      <c r="OW107" s="8"/>
      <c r="OX107" s="8"/>
      <c r="OY107" s="8"/>
      <c r="OZ107" s="8"/>
      <c r="PA107" s="8"/>
      <c r="PB107" s="8"/>
      <c r="PC107" s="8"/>
      <c r="PD107" s="8"/>
      <c r="PE107" s="8"/>
      <c r="PF107" s="8"/>
      <c r="PG107" s="8"/>
      <c r="PH107" s="8"/>
      <c r="PI107" s="8"/>
      <c r="PJ107" s="8"/>
      <c r="PK107" s="8"/>
      <c r="PL107" s="8"/>
      <c r="PM107" s="8"/>
      <c r="PN107" s="8"/>
      <c r="PO107" s="8"/>
      <c r="PP107" s="8"/>
      <c r="PQ107" s="8"/>
      <c r="PR107" s="8"/>
      <c r="PS107" s="8"/>
      <c r="PT107" s="8"/>
      <c r="PU107" s="8"/>
      <c r="PV107" s="8"/>
      <c r="PW107" s="8"/>
      <c r="PX107" s="8"/>
      <c r="PY107" s="8"/>
      <c r="PZ107" s="8"/>
      <c r="QA107" s="8"/>
      <c r="QB107" s="8"/>
      <c r="QC107" s="8"/>
      <c r="QD107" s="8"/>
      <c r="QE107" s="8"/>
      <c r="QF107" s="8"/>
      <c r="QG107" s="8"/>
      <c r="QH107" s="8"/>
      <c r="QI107" s="8"/>
      <c r="QJ107" s="8"/>
      <c r="QK107" s="8"/>
      <c r="QL107" s="8"/>
      <c r="QM107" s="8"/>
      <c r="QN107" s="8"/>
      <c r="QO107" s="8"/>
      <c r="QP107" s="8"/>
      <c r="QQ107" s="8"/>
      <c r="QR107" s="8"/>
      <c r="QS107" s="8"/>
      <c r="QT107" s="8"/>
      <c r="QU107" s="8"/>
      <c r="QV107" s="8"/>
      <c r="QW107" s="8"/>
      <c r="QX107" s="8"/>
      <c r="QY107" s="8"/>
      <c r="QZ107" s="8"/>
      <c r="RA107" s="8"/>
      <c r="RB107" s="8"/>
      <c r="RC107" s="8"/>
      <c r="RD107" s="8"/>
      <c r="RE107" s="8"/>
      <c r="RF107" s="8"/>
      <c r="RG107" s="8"/>
      <c r="RH107" s="8"/>
      <c r="RI107" s="8"/>
      <c r="RJ107" s="8"/>
      <c r="RK107" s="8"/>
      <c r="RL107" s="8"/>
      <c r="RM107" s="8"/>
      <c r="RN107" s="8"/>
      <c r="RO107" s="8"/>
      <c r="RP107" s="8"/>
      <c r="RQ107" s="8"/>
      <c r="RR107" s="8"/>
      <c r="RS107" s="8"/>
      <c r="RT107" s="8"/>
      <c r="RU107" s="8"/>
      <c r="RV107" s="8"/>
      <c r="RW107" s="8"/>
      <c r="RX107" s="8"/>
      <c r="RY107" s="8"/>
      <c r="RZ107" s="8"/>
      <c r="SA107" s="8"/>
      <c r="SB107" s="8"/>
      <c r="SC107" s="8"/>
      <c r="SD107" s="8"/>
      <c r="SE107" s="8"/>
      <c r="SF107" s="8"/>
      <c r="SG107" s="8"/>
      <c r="SH107" s="8"/>
      <c r="SI107" s="8"/>
      <c r="SJ107" s="8"/>
      <c r="SK107" s="8"/>
      <c r="SL107" s="8"/>
      <c r="SM107" s="8"/>
      <c r="SN107" s="8"/>
      <c r="SO107" s="8"/>
      <c r="SP107" s="8"/>
      <c r="SQ107" s="8"/>
      <c r="SR107" s="8"/>
      <c r="SS107" s="8"/>
      <c r="ST107" s="8"/>
      <c r="SU107" s="8"/>
      <c r="SV107" s="8"/>
      <c r="SW107" s="8"/>
      <c r="SX107" s="8"/>
      <c r="SY107" s="8"/>
      <c r="SZ107" s="8"/>
      <c r="TA107" s="8"/>
      <c r="TB107" s="8"/>
      <c r="TC107" s="8"/>
      <c r="TD107" s="8"/>
      <c r="TE107" s="8"/>
      <c r="TF107" s="8"/>
      <c r="TG107" s="8"/>
      <c r="TH107" s="8"/>
      <c r="TI107" s="8"/>
      <c r="TJ107" s="8"/>
      <c r="TK107" s="8"/>
      <c r="TL107" s="8"/>
      <c r="TM107" s="8"/>
      <c r="TN107" s="8"/>
      <c r="TO107" s="8"/>
      <c r="TP107" s="8"/>
      <c r="TQ107" s="8"/>
      <c r="TR107" s="8"/>
      <c r="TS107" s="8"/>
      <c r="TT107" s="8"/>
      <c r="TU107" s="8"/>
      <c r="TV107" s="8"/>
      <c r="TW107" s="8"/>
      <c r="TX107" s="8"/>
      <c r="TY107" s="8"/>
      <c r="TZ107" s="8"/>
      <c r="UA107" s="8"/>
      <c r="UB107" s="8"/>
      <c r="UC107" s="8"/>
      <c r="UD107" s="8"/>
      <c r="UE107" s="8"/>
      <c r="UF107" s="8"/>
      <c r="UG107" s="8"/>
      <c r="UH107" s="8"/>
      <c r="UI107" s="8"/>
      <c r="UJ107" s="8"/>
      <c r="UK107" s="8"/>
      <c r="UL107" s="8"/>
      <c r="UM107" s="8"/>
      <c r="UN107" s="8"/>
      <c r="UO107" s="8"/>
      <c r="UP107" s="8"/>
      <c r="UQ107" s="8"/>
      <c r="UR107" s="8"/>
      <c r="US107" s="8"/>
      <c r="UT107" s="8"/>
      <c r="UU107" s="8"/>
      <c r="UV107" s="8"/>
      <c r="UW107" s="8"/>
      <c r="UX107" s="8"/>
      <c r="UY107" s="8"/>
      <c r="UZ107" s="8"/>
      <c r="VA107" s="8"/>
      <c r="VB107" s="8"/>
      <c r="VC107" s="8"/>
      <c r="VD107" s="8"/>
      <c r="VE107" s="8"/>
      <c r="VF107" s="8"/>
      <c r="VG107" s="8"/>
      <c r="VH107" s="8"/>
      <c r="VI107" s="8"/>
      <c r="VJ107" s="8"/>
      <c r="VK107" s="8"/>
      <c r="VL107" s="8"/>
      <c r="VM107" s="8"/>
      <c r="VN107" s="8"/>
      <c r="VO107" s="8"/>
      <c r="VP107" s="8"/>
      <c r="VQ107" s="8"/>
      <c r="VR107" s="8"/>
      <c r="VS107" s="8"/>
      <c r="VT107" s="8"/>
      <c r="VU107" s="8"/>
      <c r="VV107" s="8"/>
      <c r="VW107" s="8"/>
      <c r="VX107" s="8"/>
      <c r="VY107" s="8"/>
      <c r="VZ107" s="8"/>
      <c r="WA107" s="8"/>
      <c r="WB107" s="8"/>
      <c r="WC107" s="8"/>
      <c r="WD107" s="8"/>
      <c r="WE107" s="8"/>
      <c r="WF107" s="8"/>
      <c r="WG107" s="8"/>
      <c r="WH107" s="8"/>
      <c r="WI107" s="8"/>
      <c r="WJ107" s="8"/>
      <c r="WK107" s="8"/>
      <c r="WL107" s="8"/>
      <c r="WM107" s="8"/>
      <c r="WN107" s="8"/>
      <c r="WO107" s="8"/>
      <c r="WP107" s="8"/>
      <c r="WQ107" s="8"/>
      <c r="WR107" s="8"/>
      <c r="WS107" s="8"/>
      <c r="WT107" s="8"/>
      <c r="WU107" s="8"/>
      <c r="WV107" s="8"/>
      <c r="WW107" s="8"/>
      <c r="WX107" s="8"/>
      <c r="WY107" s="8"/>
      <c r="WZ107" s="8"/>
      <c r="XA107" s="8"/>
      <c r="XB107" s="8"/>
      <c r="XC107" s="8"/>
      <c r="XD107" s="8"/>
      <c r="XE107" s="8"/>
      <c r="XF107" s="8"/>
      <c r="XG107" s="8"/>
      <c r="XH107" s="8"/>
      <c r="XI107" s="8"/>
      <c r="XJ107" s="8"/>
      <c r="XK107" s="8"/>
      <c r="XL107" s="8"/>
      <c r="XM107" s="8"/>
      <c r="XN107" s="8"/>
      <c r="XO107" s="8"/>
      <c r="XP107" s="8"/>
      <c r="XQ107" s="8"/>
      <c r="XR107" s="8"/>
      <c r="XS107" s="8"/>
      <c r="XT107" s="8"/>
      <c r="XU107" s="8"/>
      <c r="XV107" s="8"/>
      <c r="XW107" s="8"/>
      <c r="XX107" s="8"/>
      <c r="XY107" s="8"/>
      <c r="XZ107" s="8"/>
      <c r="YA107" s="8"/>
      <c r="YB107" s="8"/>
      <c r="YC107" s="8"/>
      <c r="YD107" s="8"/>
      <c r="YE107" s="8"/>
      <c r="YF107" s="8"/>
      <c r="YG107" s="8"/>
      <c r="YH107" s="8"/>
      <c r="YI107" s="8"/>
      <c r="YJ107" s="8"/>
      <c r="YK107" s="8"/>
      <c r="YL107" s="8"/>
      <c r="YM107" s="8"/>
      <c r="YN107" s="8"/>
      <c r="YO107" s="8"/>
      <c r="YP107" s="8"/>
      <c r="YQ107" s="8"/>
      <c r="YR107" s="8"/>
      <c r="YS107" s="8"/>
      <c r="YT107" s="8"/>
      <c r="YU107" s="8"/>
      <c r="YV107" s="8"/>
      <c r="YW107" s="8"/>
      <c r="YX107" s="8"/>
      <c r="YY107" s="8"/>
      <c r="YZ107" s="8"/>
      <c r="ZA107" s="8"/>
      <c r="ZB107" s="8"/>
      <c r="ZC107" s="8"/>
      <c r="ZD107" s="8"/>
      <c r="ZE107" s="8"/>
      <c r="ZF107" s="8"/>
      <c r="ZG107" s="8"/>
      <c r="ZH107" s="8"/>
      <c r="ZI107" s="8"/>
      <c r="ZJ107" s="8"/>
      <c r="ZK107" s="8"/>
      <c r="ZL107" s="8"/>
      <c r="ZM107" s="8"/>
      <c r="ZN107" s="8"/>
      <c r="ZO107" s="8"/>
      <c r="ZP107" s="8"/>
      <c r="ZQ107" s="8"/>
      <c r="ZR107" s="8"/>
      <c r="ZS107" s="8"/>
      <c r="ZT107" s="8"/>
      <c r="ZU107" s="8"/>
      <c r="ZV107" s="8"/>
      <c r="ZW107" s="8"/>
      <c r="ZX107" s="8"/>
      <c r="ZY107" s="8"/>
      <c r="ZZ107" s="8"/>
      <c r="AAA107" s="8"/>
      <c r="AAB107" s="8"/>
      <c r="AAC107" s="8"/>
      <c r="AAD107" s="8"/>
      <c r="AAE107" s="8"/>
      <c r="AAF107" s="8"/>
      <c r="AAG107" s="8"/>
      <c r="AAH107" s="8"/>
      <c r="AAI107" s="8"/>
      <c r="AAJ107" s="8"/>
      <c r="AAK107" s="8"/>
      <c r="AAL107" s="8"/>
      <c r="AAM107" s="8"/>
      <c r="AAN107" s="8"/>
      <c r="AAO107" s="8"/>
      <c r="AAP107" s="8"/>
      <c r="AAQ107" s="8"/>
      <c r="AAR107" s="8"/>
      <c r="AAS107" s="8"/>
      <c r="AAT107" s="8"/>
      <c r="AAU107" s="8"/>
      <c r="AAV107" s="8"/>
      <c r="AAW107" s="8"/>
      <c r="AAX107" s="8"/>
      <c r="AAY107" s="8"/>
      <c r="AAZ107" s="8"/>
      <c r="ABA107" s="8"/>
      <c r="ABB107" s="8"/>
      <c r="ABC107" s="8"/>
      <c r="ABD107" s="8"/>
      <c r="ABE107" s="8"/>
      <c r="ABF107" s="8"/>
      <c r="ABG107" s="8"/>
      <c r="ABH107" s="8"/>
      <c r="ABI107" s="8"/>
      <c r="ABJ107" s="8"/>
      <c r="ABK107" s="8"/>
      <c r="ABL107" s="8"/>
      <c r="ABM107" s="8"/>
      <c r="ABN107" s="8"/>
      <c r="ABO107" s="8"/>
      <c r="ABP107" s="8"/>
      <c r="ABQ107" s="8"/>
      <c r="ABR107" s="8"/>
      <c r="ABS107" s="8"/>
      <c r="ABT107" s="8"/>
      <c r="ABU107" s="8"/>
      <c r="ABV107" s="8"/>
      <c r="ABW107" s="8"/>
      <c r="ABX107" s="8"/>
      <c r="ABY107" s="8"/>
      <c r="ABZ107" s="8"/>
      <c r="ACA107" s="8"/>
      <c r="ACB107" s="8"/>
      <c r="ACC107" s="8"/>
      <c r="ACD107" s="8"/>
      <c r="ACE107" s="8"/>
      <c r="ACF107" s="8"/>
      <c r="ACG107" s="8"/>
      <c r="ACH107" s="8"/>
      <c r="ACI107" s="8"/>
      <c r="ACJ107" s="8"/>
      <c r="ACK107" s="8"/>
      <c r="ACL107" s="8"/>
      <c r="ACM107" s="8"/>
      <c r="ACN107" s="8"/>
      <c r="ACO107" s="8"/>
      <c r="ACP107" s="8"/>
      <c r="ACQ107" s="8"/>
      <c r="ACR107" s="8"/>
      <c r="ACS107" s="8"/>
      <c r="ACT107" s="8"/>
      <c r="ACU107" s="8"/>
      <c r="ACV107" s="8"/>
      <c r="ACW107" s="8"/>
      <c r="ACX107" s="8"/>
      <c r="ACY107" s="8"/>
      <c r="ACZ107" s="8"/>
      <c r="ADA107" s="8"/>
      <c r="ADB107" s="8"/>
      <c r="ADC107" s="8"/>
      <c r="ADD107" s="8"/>
      <c r="ADE107" s="8"/>
      <c r="ADF107" s="8"/>
      <c r="ADG107" s="8"/>
      <c r="ADH107" s="8"/>
      <c r="ADI107" s="8"/>
      <c r="ADJ107" s="8"/>
      <c r="ADK107" s="8"/>
      <c r="ADL107" s="8"/>
      <c r="ADM107" s="8"/>
      <c r="ADN107" s="8"/>
      <c r="ADO107" s="8"/>
      <c r="ADP107" s="8"/>
      <c r="ADQ107" s="8"/>
      <c r="ADR107" s="8"/>
      <c r="ADS107" s="8"/>
      <c r="ADT107" s="8"/>
      <c r="ADU107" s="8"/>
      <c r="ADV107" s="8"/>
      <c r="ADW107" s="8"/>
      <c r="ADX107" s="8"/>
      <c r="ADY107" s="8"/>
      <c r="ADZ107" s="8"/>
      <c r="AEA107" s="8"/>
      <c r="AEB107" s="8"/>
      <c r="AEC107" s="8"/>
      <c r="AED107" s="8"/>
      <c r="AEE107" s="8"/>
      <c r="AEF107" s="8"/>
      <c r="AEG107" s="8"/>
      <c r="AEH107" s="8"/>
      <c r="AEI107" s="8"/>
      <c r="AEJ107" s="8"/>
      <c r="AEK107" s="8"/>
      <c r="AEL107" s="8"/>
      <c r="AEM107" s="8"/>
      <c r="AEN107" s="8"/>
      <c r="AEO107" s="8"/>
      <c r="AEP107" s="8"/>
      <c r="AEQ107" s="8"/>
      <c r="AER107" s="8"/>
      <c r="AES107" s="8"/>
      <c r="AET107" s="8"/>
      <c r="AEU107" s="8"/>
      <c r="AEV107" s="8"/>
      <c r="AEW107" s="8"/>
      <c r="AEX107" s="8"/>
      <c r="AEY107" s="8"/>
      <c r="AEZ107" s="8"/>
      <c r="AFA107" s="8"/>
      <c r="AFB107" s="8"/>
      <c r="AFC107" s="8"/>
      <c r="AFD107" s="8"/>
      <c r="AFE107" s="8"/>
      <c r="AFF107" s="8"/>
      <c r="AFG107" s="8"/>
      <c r="AFH107" s="8"/>
      <c r="AFI107" s="8"/>
      <c r="AFJ107" s="8"/>
      <c r="AFK107" s="8"/>
      <c r="AFL107" s="8"/>
      <c r="AFM107" s="8"/>
      <c r="AFN107" s="8"/>
      <c r="AFO107" s="8"/>
      <c r="AFP107" s="8"/>
      <c r="AFQ107" s="8"/>
      <c r="AFR107" s="8"/>
      <c r="AFS107" s="8"/>
      <c r="AFT107" s="8"/>
      <c r="AFU107" s="8"/>
      <c r="AFV107" s="8"/>
      <c r="AFW107" s="8"/>
      <c r="AFX107" s="8"/>
      <c r="AFY107" s="8"/>
      <c r="AFZ107" s="8"/>
      <c r="AGA107" s="8"/>
      <c r="AGB107" s="8"/>
      <c r="AGC107" s="8"/>
      <c r="AGD107" s="8"/>
      <c r="AGE107" s="8"/>
      <c r="AGF107" s="8"/>
      <c r="AGG107" s="8"/>
      <c r="AGH107" s="8"/>
      <c r="AGI107" s="8"/>
      <c r="AGJ107" s="8"/>
      <c r="AGK107" s="8"/>
      <c r="AGL107" s="8"/>
      <c r="AGM107" s="8"/>
      <c r="AGN107" s="8"/>
      <c r="AGO107" s="8"/>
      <c r="AGP107" s="8"/>
      <c r="AGQ107" s="8"/>
      <c r="AGR107" s="8"/>
      <c r="AGS107" s="8"/>
      <c r="AGT107" s="8"/>
      <c r="AGU107" s="8"/>
      <c r="AGV107" s="8"/>
      <c r="AGW107" s="8"/>
      <c r="AGX107" s="8"/>
      <c r="AGY107" s="8"/>
      <c r="AGZ107" s="8"/>
      <c r="AHA107" s="8"/>
      <c r="AHB107" s="8"/>
      <c r="AHC107" s="8"/>
      <c r="AHD107" s="8"/>
      <c r="AHE107" s="8"/>
      <c r="AHF107" s="8"/>
      <c r="AHG107" s="8"/>
      <c r="AHH107" s="8"/>
      <c r="AHI107" s="8"/>
      <c r="AHJ107" s="8"/>
      <c r="AHK107" s="8"/>
      <c r="AHL107" s="8"/>
      <c r="AHM107" s="8"/>
      <c r="AHN107" s="8"/>
      <c r="AHO107" s="8"/>
      <c r="AHP107" s="8"/>
      <c r="AHQ107" s="8"/>
      <c r="AHR107" s="8"/>
      <c r="AHS107" s="8"/>
      <c r="AHT107" s="8"/>
      <c r="AHU107" s="8"/>
      <c r="AHV107" s="8"/>
      <c r="AHW107" s="8"/>
      <c r="AHX107" s="8"/>
      <c r="AHY107" s="8"/>
      <c r="AHZ107" s="8"/>
      <c r="AIA107" s="8"/>
      <c r="AIB107" s="8"/>
      <c r="AIC107" s="8"/>
      <c r="AID107" s="8"/>
      <c r="AIE107" s="8"/>
      <c r="AIF107" s="8"/>
      <c r="AIG107" s="8"/>
      <c r="AIH107" s="8"/>
      <c r="AII107" s="8"/>
      <c r="AIJ107" s="8"/>
      <c r="AIK107" s="8"/>
      <c r="AIL107" s="8"/>
      <c r="AIM107" s="8"/>
      <c r="AIN107" s="8"/>
      <c r="AIO107" s="8"/>
      <c r="AIP107" s="8"/>
      <c r="AIQ107" s="8"/>
      <c r="AIR107" s="8"/>
      <c r="AIS107" s="8"/>
      <c r="AIT107" s="8"/>
      <c r="AIU107" s="8"/>
      <c r="AIV107" s="8"/>
      <c r="AIW107" s="8"/>
      <c r="AIX107" s="8"/>
      <c r="AIY107" s="8"/>
      <c r="AIZ107" s="8"/>
      <c r="AJA107" s="8"/>
      <c r="AJB107" s="8"/>
      <c r="AJC107" s="8"/>
      <c r="AJD107" s="8"/>
      <c r="AJE107" s="8"/>
      <c r="AJF107" s="8"/>
      <c r="AJG107" s="8"/>
      <c r="AJH107" s="8"/>
      <c r="AJI107" s="8"/>
      <c r="AJJ107" s="8"/>
      <c r="AJK107" s="8"/>
      <c r="AJL107" s="8"/>
      <c r="AJM107" s="8"/>
      <c r="AJN107" s="8"/>
      <c r="AJO107" s="8"/>
      <c r="AJP107" s="8"/>
      <c r="AJQ107" s="8"/>
      <c r="AJR107" s="8"/>
      <c r="AJS107" s="8"/>
      <c r="AJT107" s="8"/>
      <c r="AJU107" s="8"/>
      <c r="AJV107" s="8"/>
      <c r="AJW107" s="8"/>
      <c r="AJX107" s="8"/>
      <c r="AJY107" s="8"/>
      <c r="AJZ107" s="8"/>
      <c r="AKA107" s="8"/>
      <c r="AKB107" s="8"/>
      <c r="AKC107" s="8"/>
      <c r="AKD107" s="8"/>
      <c r="AKE107" s="8"/>
      <c r="AKF107" s="8"/>
      <c r="AKG107" s="8"/>
      <c r="AKH107" s="8"/>
      <c r="AKI107" s="8"/>
      <c r="AKJ107" s="8"/>
      <c r="AKK107" s="8"/>
      <c r="AKL107" s="8"/>
      <c r="AKM107" s="8"/>
      <c r="AKN107" s="8"/>
      <c r="AKO107" s="8"/>
      <c r="AKP107" s="8"/>
      <c r="AKQ107" s="8"/>
    </row>
    <row r="108" spans="1:979" s="337" customFormat="1" ht="37.5" customHeight="1" x14ac:dyDescent="0.3">
      <c r="A108" s="335" t="s">
        <v>124</v>
      </c>
      <c r="B108" s="334">
        <v>2260013</v>
      </c>
      <c r="C108" s="293">
        <v>3000</v>
      </c>
      <c r="D108" s="235">
        <f t="shared" ref="D108:D117" si="30">H108</f>
        <v>0</v>
      </c>
      <c r="E108" s="251">
        <f t="shared" si="26"/>
        <v>3000</v>
      </c>
      <c r="F108" s="96">
        <f t="shared" si="24"/>
        <v>0</v>
      </c>
      <c r="G108" s="251">
        <v>3000</v>
      </c>
      <c r="H108" s="251"/>
      <c r="I108" s="251">
        <f t="shared" si="22"/>
        <v>0</v>
      </c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A108" s="252"/>
      <c r="AB108" s="252"/>
      <c r="AC108" s="35">
        <f t="shared" si="25"/>
        <v>3000</v>
      </c>
      <c r="AD108" s="27">
        <f t="shared" si="23"/>
        <v>3000</v>
      </c>
      <c r="AE108" s="253"/>
      <c r="AF108" s="27">
        <f t="shared" si="21"/>
        <v>3000</v>
      </c>
      <c r="AG108" s="254"/>
      <c r="AH108" s="254"/>
      <c r="AI108" s="254"/>
      <c r="AJ108" s="255"/>
      <c r="AK108" s="255"/>
      <c r="AL108" s="255"/>
      <c r="AM108" s="255"/>
      <c r="AN108" s="255"/>
      <c r="AO108" s="255"/>
      <c r="AP108" s="255"/>
      <c r="AQ108" s="256"/>
      <c r="AR108" s="256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256"/>
      <c r="BG108" s="256"/>
      <c r="BH108" s="256"/>
      <c r="BI108" s="256"/>
      <c r="BJ108" s="256"/>
      <c r="BK108" s="256"/>
      <c r="BL108" s="256"/>
      <c r="BM108" s="256"/>
      <c r="BN108" s="256"/>
      <c r="BO108" s="256"/>
      <c r="BP108" s="256"/>
      <c r="BQ108" s="256"/>
      <c r="BR108" s="256"/>
      <c r="BS108" s="256"/>
      <c r="BT108" s="336"/>
      <c r="BU108" s="336"/>
    </row>
    <row r="109" spans="1:979" s="347" customFormat="1" ht="31.5" x14ac:dyDescent="0.3">
      <c r="A109" s="338" t="s">
        <v>125</v>
      </c>
      <c r="B109" s="339">
        <v>2260041</v>
      </c>
      <c r="C109" s="293">
        <v>11300</v>
      </c>
      <c r="D109" s="235">
        <f t="shared" si="30"/>
        <v>11000</v>
      </c>
      <c r="E109" s="251">
        <f t="shared" si="26"/>
        <v>300</v>
      </c>
      <c r="F109" s="96">
        <f t="shared" si="24"/>
        <v>97.345132743362825</v>
      </c>
      <c r="G109" s="340">
        <v>11300</v>
      </c>
      <c r="H109" s="340">
        <v>11000</v>
      </c>
      <c r="I109" s="340">
        <f t="shared" si="22"/>
        <v>97.345132743362825</v>
      </c>
      <c r="J109" s="341"/>
      <c r="K109" s="341"/>
      <c r="L109" s="341"/>
      <c r="M109" s="341"/>
      <c r="N109" s="341"/>
      <c r="O109" s="341"/>
      <c r="P109" s="341"/>
      <c r="Q109" s="341"/>
      <c r="R109" s="341"/>
      <c r="S109" s="341"/>
      <c r="T109" s="341"/>
      <c r="U109" s="341"/>
      <c r="V109" s="341"/>
      <c r="W109" s="341"/>
      <c r="X109" s="341"/>
      <c r="Y109" s="341"/>
      <c r="Z109" s="341"/>
      <c r="AA109" s="341"/>
      <c r="AB109" s="341"/>
      <c r="AC109" s="35">
        <f t="shared" si="25"/>
        <v>300</v>
      </c>
      <c r="AD109" s="27">
        <f t="shared" si="23"/>
        <v>11300</v>
      </c>
      <c r="AE109" s="342"/>
      <c r="AF109" s="27">
        <f t="shared" si="21"/>
        <v>11300</v>
      </c>
      <c r="AG109" s="343"/>
      <c r="AH109" s="343"/>
      <c r="AI109" s="343"/>
      <c r="AJ109" s="344"/>
      <c r="AK109" s="344"/>
      <c r="AL109" s="344"/>
      <c r="AM109" s="344"/>
      <c r="AN109" s="344"/>
      <c r="AO109" s="344"/>
      <c r="AP109" s="344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345"/>
      <c r="BD109" s="345"/>
      <c r="BE109" s="345"/>
      <c r="BF109" s="345"/>
      <c r="BG109" s="345"/>
      <c r="BH109" s="345"/>
      <c r="BI109" s="345"/>
      <c r="BJ109" s="345"/>
      <c r="BK109" s="345"/>
      <c r="BL109" s="345"/>
      <c r="BM109" s="345"/>
      <c r="BN109" s="345"/>
      <c r="BO109" s="345"/>
      <c r="BP109" s="345"/>
      <c r="BQ109" s="345"/>
      <c r="BR109" s="345"/>
      <c r="BS109" s="345"/>
      <c r="BT109" s="346"/>
      <c r="BU109" s="346"/>
    </row>
    <row r="110" spans="1:979" s="347" customFormat="1" ht="32.25" x14ac:dyDescent="0.3">
      <c r="A110" s="348" t="s">
        <v>126</v>
      </c>
      <c r="B110" s="339">
        <v>2260047</v>
      </c>
      <c r="C110" s="349"/>
      <c r="D110" s="235"/>
      <c r="E110" s="251">
        <f t="shared" si="26"/>
        <v>0</v>
      </c>
      <c r="F110" s="96"/>
      <c r="G110" s="340">
        <v>0</v>
      </c>
      <c r="H110" s="340"/>
      <c r="I110" s="340"/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1"/>
      <c r="X110" s="341"/>
      <c r="Y110" s="341"/>
      <c r="Z110" s="341"/>
      <c r="AA110" s="341"/>
      <c r="AB110" s="341"/>
      <c r="AC110" s="35"/>
      <c r="AD110" s="27"/>
      <c r="AE110" s="342"/>
      <c r="AF110" s="27"/>
      <c r="AG110" s="343"/>
      <c r="AH110" s="343"/>
      <c r="AI110" s="343"/>
      <c r="AJ110" s="344"/>
      <c r="AK110" s="344"/>
      <c r="AL110" s="344"/>
      <c r="AM110" s="344"/>
      <c r="AN110" s="344"/>
      <c r="AO110" s="344"/>
      <c r="AP110" s="344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345"/>
      <c r="BD110" s="345"/>
      <c r="BE110" s="345"/>
      <c r="BF110" s="345"/>
      <c r="BG110" s="345"/>
      <c r="BH110" s="345"/>
      <c r="BI110" s="345"/>
      <c r="BJ110" s="345"/>
      <c r="BK110" s="345"/>
      <c r="BL110" s="345"/>
      <c r="BM110" s="345"/>
      <c r="BN110" s="345"/>
      <c r="BO110" s="345"/>
      <c r="BP110" s="345"/>
      <c r="BQ110" s="345"/>
      <c r="BR110" s="345"/>
      <c r="BS110" s="345"/>
      <c r="BT110" s="346"/>
      <c r="BU110" s="346"/>
    </row>
    <row r="111" spans="1:979" s="358" customFormat="1" ht="39" customHeight="1" x14ac:dyDescent="0.3">
      <c r="A111" s="350" t="s">
        <v>127</v>
      </c>
      <c r="B111" s="351">
        <v>2260061</v>
      </c>
      <c r="C111" s="352">
        <v>2532156</v>
      </c>
      <c r="D111" s="235">
        <f t="shared" si="30"/>
        <v>831326.25</v>
      </c>
      <c r="E111" s="251">
        <f t="shared" si="26"/>
        <v>1700829.75</v>
      </c>
      <c r="F111" s="96">
        <f t="shared" si="24"/>
        <v>32.830767535649464</v>
      </c>
      <c r="G111" s="235">
        <v>1462891</v>
      </c>
      <c r="H111" s="235">
        <v>831326.25</v>
      </c>
      <c r="I111" s="235">
        <f t="shared" si="22"/>
        <v>56.827627622290379</v>
      </c>
      <c r="J111" s="353"/>
      <c r="K111" s="353"/>
      <c r="L111" s="353"/>
      <c r="M111" s="353"/>
      <c r="N111" s="353"/>
      <c r="O111" s="353"/>
      <c r="P111" s="353"/>
      <c r="Q111" s="353"/>
      <c r="R111" s="353"/>
      <c r="S111" s="353"/>
      <c r="T111" s="353"/>
      <c r="U111" s="353"/>
      <c r="V111" s="353"/>
      <c r="W111" s="353"/>
      <c r="X111" s="353"/>
      <c r="Y111" s="353"/>
      <c r="Z111" s="353"/>
      <c r="AA111" s="353"/>
      <c r="AB111" s="353"/>
      <c r="AC111" s="35">
        <f t="shared" si="25"/>
        <v>631564.75</v>
      </c>
      <c r="AD111" s="27">
        <f t="shared" ref="AD111:AD174" si="31">C111</f>
        <v>2532156</v>
      </c>
      <c r="AE111" s="354"/>
      <c r="AF111" s="27">
        <f t="shared" si="21"/>
        <v>2532156</v>
      </c>
      <c r="AG111" s="355"/>
      <c r="AH111" s="355"/>
      <c r="AI111" s="355"/>
      <c r="AJ111" s="356"/>
      <c r="AK111" s="356"/>
      <c r="AL111" s="356"/>
      <c r="AM111" s="356"/>
      <c r="AN111" s="356"/>
      <c r="AO111" s="356"/>
      <c r="AP111" s="356"/>
      <c r="AQ111" s="357"/>
      <c r="AR111" s="357"/>
      <c r="AS111" s="357"/>
      <c r="AT111" s="357"/>
      <c r="AU111" s="357"/>
      <c r="AV111" s="357"/>
      <c r="AW111" s="357"/>
      <c r="AX111" s="357"/>
      <c r="AY111" s="357"/>
      <c r="AZ111" s="357"/>
      <c r="BA111" s="357"/>
      <c r="BB111" s="357"/>
      <c r="BC111" s="357"/>
      <c r="BD111" s="357"/>
      <c r="BE111" s="357"/>
      <c r="BF111" s="357"/>
      <c r="BG111" s="357"/>
      <c r="BH111" s="357"/>
      <c r="BI111" s="357"/>
      <c r="BJ111" s="357"/>
      <c r="BK111" s="357"/>
      <c r="BL111" s="357"/>
      <c r="BM111" s="357"/>
      <c r="BN111" s="357"/>
      <c r="BO111" s="357"/>
      <c r="BP111" s="357"/>
      <c r="BQ111" s="357"/>
      <c r="BR111" s="357"/>
      <c r="BS111" s="357"/>
      <c r="BT111" s="357"/>
      <c r="BU111" s="357"/>
    </row>
    <row r="112" spans="1:979" s="361" customFormat="1" ht="51.75" customHeight="1" x14ac:dyDescent="0.3">
      <c r="A112" s="335" t="s">
        <v>128</v>
      </c>
      <c r="B112" s="359">
        <v>2260102</v>
      </c>
      <c r="C112" s="349"/>
      <c r="D112" s="235">
        <f t="shared" si="30"/>
        <v>0</v>
      </c>
      <c r="E112" s="251">
        <f t="shared" si="26"/>
        <v>0</v>
      </c>
      <c r="F112" s="96" t="e">
        <f t="shared" si="24"/>
        <v>#DIV/0!</v>
      </c>
      <c r="G112" s="235">
        <v>0</v>
      </c>
      <c r="H112" s="235"/>
      <c r="I112" s="235" t="e">
        <f t="shared" si="22"/>
        <v>#DIV/0!</v>
      </c>
      <c r="J112" s="353"/>
      <c r="K112" s="353"/>
      <c r="L112" s="353"/>
      <c r="M112" s="353"/>
      <c r="N112" s="353"/>
      <c r="O112" s="353"/>
      <c r="P112" s="353"/>
      <c r="Q112" s="353"/>
      <c r="R112" s="353"/>
      <c r="S112" s="353"/>
      <c r="T112" s="353"/>
      <c r="U112" s="353"/>
      <c r="V112" s="353"/>
      <c r="W112" s="353"/>
      <c r="X112" s="353"/>
      <c r="Y112" s="353"/>
      <c r="Z112" s="353"/>
      <c r="AA112" s="353"/>
      <c r="AB112" s="353"/>
      <c r="AC112" s="35">
        <f t="shared" si="25"/>
        <v>0</v>
      </c>
      <c r="AD112" s="27">
        <f t="shared" si="31"/>
        <v>0</v>
      </c>
      <c r="AE112" s="354"/>
      <c r="AF112" s="27">
        <f t="shared" si="21"/>
        <v>0</v>
      </c>
      <c r="AG112" s="355"/>
      <c r="AH112" s="355"/>
      <c r="AI112" s="355"/>
      <c r="AJ112" s="356"/>
      <c r="AK112" s="356"/>
      <c r="AL112" s="356"/>
      <c r="AM112" s="356"/>
      <c r="AN112" s="356"/>
      <c r="AO112" s="356"/>
      <c r="AP112" s="356"/>
      <c r="AQ112" s="357"/>
      <c r="AR112" s="357"/>
      <c r="AS112" s="357"/>
      <c r="AT112" s="357"/>
      <c r="AU112" s="357"/>
      <c r="AV112" s="357"/>
      <c r="AW112" s="357"/>
      <c r="AX112" s="357"/>
      <c r="AY112" s="357"/>
      <c r="AZ112" s="357"/>
      <c r="BA112" s="357"/>
      <c r="BB112" s="357"/>
      <c r="BC112" s="357"/>
      <c r="BD112" s="357"/>
      <c r="BE112" s="357"/>
      <c r="BF112" s="357"/>
      <c r="BG112" s="357"/>
      <c r="BH112" s="357"/>
      <c r="BI112" s="357"/>
      <c r="BJ112" s="357"/>
      <c r="BK112" s="357"/>
      <c r="BL112" s="357"/>
      <c r="BM112" s="357"/>
      <c r="BN112" s="357"/>
      <c r="BO112" s="357"/>
      <c r="BP112" s="357"/>
      <c r="BQ112" s="357"/>
      <c r="BR112" s="357"/>
      <c r="BS112" s="357"/>
      <c r="BT112" s="360"/>
      <c r="BU112" s="360"/>
    </row>
    <row r="113" spans="1:979" s="368" customFormat="1" ht="54.75" customHeight="1" x14ac:dyDescent="0.3">
      <c r="A113" s="335" t="s">
        <v>129</v>
      </c>
      <c r="B113" s="362">
        <v>2260112</v>
      </c>
      <c r="C113" s="293">
        <v>12500</v>
      </c>
      <c r="D113" s="235">
        <f t="shared" si="30"/>
        <v>6080</v>
      </c>
      <c r="E113" s="251">
        <f t="shared" si="26"/>
        <v>6420</v>
      </c>
      <c r="F113" s="96">
        <f t="shared" si="24"/>
        <v>48.64</v>
      </c>
      <c r="G113" s="318">
        <v>12500</v>
      </c>
      <c r="H113" s="318">
        <v>6080</v>
      </c>
      <c r="I113" s="318">
        <f t="shared" si="22"/>
        <v>48.64</v>
      </c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5">
        <f t="shared" si="25"/>
        <v>6420</v>
      </c>
      <c r="AD113" s="27">
        <f t="shared" si="31"/>
        <v>12500</v>
      </c>
      <c r="AE113" s="363"/>
      <c r="AF113" s="27">
        <f t="shared" si="21"/>
        <v>12500</v>
      </c>
      <c r="AG113" s="364"/>
      <c r="AH113" s="364"/>
      <c r="AI113" s="364"/>
      <c r="AJ113" s="365"/>
      <c r="AK113" s="365"/>
      <c r="AL113" s="365"/>
      <c r="AM113" s="365"/>
      <c r="AN113" s="365"/>
      <c r="AO113" s="365"/>
      <c r="AP113" s="365"/>
      <c r="AQ113" s="366"/>
      <c r="AR113" s="366"/>
      <c r="AS113" s="366"/>
      <c r="AT113" s="366"/>
      <c r="AU113" s="366"/>
      <c r="AV113" s="366"/>
      <c r="AW113" s="366"/>
      <c r="AX113" s="366"/>
      <c r="AY113" s="366"/>
      <c r="AZ113" s="366"/>
      <c r="BA113" s="366"/>
      <c r="BB113" s="366"/>
      <c r="BC113" s="366"/>
      <c r="BD113" s="366"/>
      <c r="BE113" s="366"/>
      <c r="BF113" s="366"/>
      <c r="BG113" s="366"/>
      <c r="BH113" s="366"/>
      <c r="BI113" s="366"/>
      <c r="BJ113" s="366"/>
      <c r="BK113" s="366"/>
      <c r="BL113" s="366"/>
      <c r="BM113" s="366"/>
      <c r="BN113" s="366"/>
      <c r="BO113" s="366"/>
      <c r="BP113" s="366"/>
      <c r="BQ113" s="366"/>
      <c r="BR113" s="366"/>
      <c r="BS113" s="366"/>
      <c r="BT113" s="367"/>
      <c r="BU113" s="367"/>
    </row>
    <row r="114" spans="1:979" s="368" customFormat="1" ht="54.75" customHeight="1" x14ac:dyDescent="0.3">
      <c r="A114" s="335" t="s">
        <v>130</v>
      </c>
      <c r="B114" s="362">
        <v>2260234</v>
      </c>
      <c r="C114" s="317"/>
      <c r="D114" s="235"/>
      <c r="E114" s="251">
        <f t="shared" si="26"/>
        <v>0</v>
      </c>
      <c r="F114" s="96"/>
      <c r="G114" s="318">
        <v>0</v>
      </c>
      <c r="H114" s="318"/>
      <c r="I114" s="318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5"/>
      <c r="AD114" s="27"/>
      <c r="AE114" s="363"/>
      <c r="AF114" s="27"/>
      <c r="AG114" s="364"/>
      <c r="AH114" s="364"/>
      <c r="AI114" s="364"/>
      <c r="AJ114" s="365"/>
      <c r="AK114" s="365"/>
      <c r="AL114" s="365"/>
      <c r="AM114" s="365"/>
      <c r="AN114" s="365"/>
      <c r="AO114" s="365"/>
      <c r="AP114" s="365"/>
      <c r="AQ114" s="366"/>
      <c r="AR114" s="366"/>
      <c r="AS114" s="366"/>
      <c r="AT114" s="366"/>
      <c r="AU114" s="366"/>
      <c r="AV114" s="366"/>
      <c r="AW114" s="366"/>
      <c r="AX114" s="366"/>
      <c r="AY114" s="366"/>
      <c r="AZ114" s="366"/>
      <c r="BA114" s="366"/>
      <c r="BB114" s="366"/>
      <c r="BC114" s="366"/>
      <c r="BD114" s="366"/>
      <c r="BE114" s="366"/>
      <c r="BF114" s="366"/>
      <c r="BG114" s="366"/>
      <c r="BH114" s="366"/>
      <c r="BI114" s="366"/>
      <c r="BJ114" s="366"/>
      <c r="BK114" s="366"/>
      <c r="BL114" s="366"/>
      <c r="BM114" s="366"/>
      <c r="BN114" s="366"/>
      <c r="BO114" s="366"/>
      <c r="BP114" s="366"/>
      <c r="BQ114" s="366"/>
      <c r="BR114" s="366"/>
      <c r="BS114" s="366"/>
      <c r="BT114" s="367"/>
      <c r="BU114" s="367"/>
    </row>
    <row r="115" spans="1:979" ht="29.25" customHeight="1" x14ac:dyDescent="0.3">
      <c r="A115" s="369" t="s">
        <v>131</v>
      </c>
      <c r="B115" s="370">
        <v>2260512</v>
      </c>
      <c r="C115" s="293"/>
      <c r="D115" s="235">
        <f t="shared" si="30"/>
        <v>0</v>
      </c>
      <c r="E115" s="251">
        <f t="shared" si="26"/>
        <v>0</v>
      </c>
      <c r="F115" s="96" t="e">
        <f t="shared" si="24"/>
        <v>#DIV/0!</v>
      </c>
      <c r="G115" s="235">
        <v>0</v>
      </c>
      <c r="H115" s="235"/>
      <c r="I115" s="236" t="e">
        <f t="shared" si="22"/>
        <v>#DIV/0!</v>
      </c>
      <c r="J115" s="237"/>
      <c r="K115" s="237"/>
      <c r="L115" s="237"/>
      <c r="M115" s="237"/>
      <c r="N115" s="237"/>
      <c r="O115" s="237"/>
      <c r="P115" s="237"/>
      <c r="Q115" s="237"/>
      <c r="R115" s="237"/>
      <c r="S115" s="237"/>
      <c r="T115" s="237"/>
      <c r="U115" s="237"/>
      <c r="V115" s="237"/>
      <c r="W115" s="237"/>
      <c r="X115" s="237"/>
      <c r="Y115" s="237"/>
      <c r="Z115" s="237"/>
      <c r="AA115" s="237"/>
      <c r="AB115" s="237"/>
      <c r="AC115" s="35">
        <f t="shared" si="25"/>
        <v>0</v>
      </c>
      <c r="AD115" s="27">
        <f t="shared" si="31"/>
        <v>0</v>
      </c>
      <c r="AE115" s="99"/>
      <c r="AF115" s="27">
        <f t="shared" si="21"/>
        <v>0</v>
      </c>
      <c r="AG115" s="100"/>
      <c r="AH115" s="100"/>
      <c r="AI115" s="100"/>
      <c r="AJ115" s="5"/>
      <c r="AK115" s="5"/>
      <c r="AL115" s="5"/>
      <c r="AM115" s="5"/>
      <c r="AN115" s="5"/>
      <c r="AO115" s="5"/>
      <c r="AP115" s="5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7"/>
      <c r="BU115" s="7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  <c r="IV115" s="8"/>
      <c r="IW115" s="8"/>
      <c r="IX115" s="8"/>
      <c r="IY115" s="8"/>
      <c r="IZ115" s="8"/>
      <c r="JA115" s="8"/>
      <c r="JB115" s="8"/>
      <c r="JC115" s="8"/>
      <c r="JD115" s="8"/>
      <c r="JE115" s="8"/>
      <c r="JF115" s="8"/>
      <c r="JG115" s="8"/>
      <c r="JH115" s="8"/>
      <c r="JI115" s="8"/>
      <c r="JJ115" s="8"/>
      <c r="JK115" s="8"/>
      <c r="JL115" s="8"/>
      <c r="JM115" s="8"/>
      <c r="JN115" s="8"/>
      <c r="JO115" s="8"/>
      <c r="JP115" s="8"/>
      <c r="JQ115" s="8"/>
      <c r="JR115" s="8"/>
      <c r="JS115" s="8"/>
      <c r="JT115" s="8"/>
      <c r="JU115" s="8"/>
      <c r="JV115" s="8"/>
      <c r="JW115" s="8"/>
      <c r="JX115" s="8"/>
      <c r="JY115" s="8"/>
      <c r="JZ115" s="8"/>
      <c r="KA115" s="8"/>
      <c r="KB115" s="8"/>
      <c r="KC115" s="8"/>
      <c r="KD115" s="8"/>
      <c r="KE115" s="8"/>
      <c r="KF115" s="8"/>
      <c r="KG115" s="8"/>
      <c r="KH115" s="8"/>
      <c r="KI115" s="8"/>
      <c r="KJ115" s="8"/>
      <c r="KK115" s="8"/>
      <c r="KL115" s="8"/>
      <c r="KM115" s="8"/>
      <c r="KN115" s="8"/>
      <c r="KO115" s="8"/>
      <c r="KP115" s="8"/>
      <c r="KQ115" s="8"/>
      <c r="KR115" s="8"/>
      <c r="KS115" s="8"/>
      <c r="KT115" s="8"/>
      <c r="KU115" s="8"/>
      <c r="KV115" s="8"/>
      <c r="KW115" s="8"/>
      <c r="KX115" s="8"/>
      <c r="KY115" s="8"/>
      <c r="KZ115" s="8"/>
      <c r="LA115" s="8"/>
      <c r="LB115" s="8"/>
      <c r="LC115" s="8"/>
      <c r="LD115" s="8"/>
      <c r="LE115" s="8"/>
      <c r="LF115" s="8"/>
      <c r="LG115" s="8"/>
      <c r="LH115" s="8"/>
      <c r="LI115" s="8"/>
      <c r="LJ115" s="8"/>
      <c r="LK115" s="8"/>
      <c r="LL115" s="8"/>
      <c r="LM115" s="8"/>
      <c r="LN115" s="8"/>
      <c r="LO115" s="8"/>
      <c r="LP115" s="8"/>
      <c r="LQ115" s="8"/>
      <c r="LR115" s="8"/>
      <c r="LS115" s="8"/>
      <c r="LT115" s="8"/>
      <c r="LU115" s="8"/>
      <c r="LV115" s="8"/>
      <c r="LW115" s="8"/>
      <c r="LX115" s="8"/>
      <c r="LY115" s="8"/>
      <c r="LZ115" s="8"/>
      <c r="MA115" s="8"/>
      <c r="MB115" s="8"/>
      <c r="MC115" s="8"/>
      <c r="MD115" s="8"/>
      <c r="ME115" s="8"/>
      <c r="MF115" s="8"/>
      <c r="MG115" s="8"/>
      <c r="MH115" s="8"/>
      <c r="MI115" s="8"/>
      <c r="MJ115" s="8"/>
      <c r="MK115" s="8"/>
      <c r="ML115" s="8"/>
      <c r="MM115" s="8"/>
      <c r="MN115" s="8"/>
      <c r="MO115" s="8"/>
      <c r="MP115" s="8"/>
      <c r="MQ115" s="8"/>
      <c r="MR115" s="8"/>
      <c r="MS115" s="8"/>
      <c r="MT115" s="8"/>
      <c r="MU115" s="8"/>
      <c r="MV115" s="8"/>
      <c r="MW115" s="8"/>
      <c r="MX115" s="8"/>
      <c r="MY115" s="8"/>
      <c r="MZ115" s="8"/>
      <c r="NA115" s="8"/>
      <c r="NB115" s="8"/>
      <c r="NC115" s="8"/>
      <c r="ND115" s="8"/>
      <c r="NE115" s="8"/>
      <c r="NF115" s="8"/>
      <c r="NG115" s="8"/>
      <c r="NH115" s="8"/>
      <c r="NI115" s="8"/>
      <c r="NJ115" s="8"/>
      <c r="NK115" s="8"/>
      <c r="NL115" s="8"/>
      <c r="NM115" s="8"/>
      <c r="NN115" s="8"/>
      <c r="NO115" s="8"/>
      <c r="NP115" s="8"/>
      <c r="NQ115" s="8"/>
      <c r="NR115" s="8"/>
      <c r="NS115" s="8"/>
      <c r="NT115" s="8"/>
      <c r="NU115" s="8"/>
      <c r="NV115" s="8"/>
      <c r="NW115" s="8"/>
      <c r="NX115" s="8"/>
      <c r="NY115" s="8"/>
      <c r="NZ115" s="8"/>
      <c r="OA115" s="8"/>
      <c r="OB115" s="8"/>
      <c r="OC115" s="8"/>
      <c r="OD115" s="8"/>
      <c r="OE115" s="8"/>
      <c r="OF115" s="8"/>
      <c r="OG115" s="8"/>
      <c r="OH115" s="8"/>
      <c r="OI115" s="8"/>
      <c r="OJ115" s="8"/>
      <c r="OK115" s="8"/>
      <c r="OL115" s="8"/>
      <c r="OM115" s="8"/>
      <c r="ON115" s="8"/>
      <c r="OO115" s="8"/>
      <c r="OP115" s="8"/>
      <c r="OQ115" s="8"/>
      <c r="OR115" s="8"/>
      <c r="OS115" s="8"/>
      <c r="OT115" s="8"/>
      <c r="OU115" s="8"/>
      <c r="OV115" s="8"/>
      <c r="OW115" s="8"/>
      <c r="OX115" s="8"/>
      <c r="OY115" s="8"/>
      <c r="OZ115" s="8"/>
      <c r="PA115" s="8"/>
      <c r="PB115" s="8"/>
      <c r="PC115" s="8"/>
      <c r="PD115" s="8"/>
      <c r="PE115" s="8"/>
      <c r="PF115" s="8"/>
      <c r="PG115" s="8"/>
      <c r="PH115" s="8"/>
      <c r="PI115" s="8"/>
      <c r="PJ115" s="8"/>
      <c r="PK115" s="8"/>
      <c r="PL115" s="8"/>
      <c r="PM115" s="8"/>
      <c r="PN115" s="8"/>
      <c r="PO115" s="8"/>
      <c r="PP115" s="8"/>
      <c r="PQ115" s="8"/>
      <c r="PR115" s="8"/>
      <c r="PS115" s="8"/>
      <c r="PT115" s="8"/>
      <c r="PU115" s="8"/>
      <c r="PV115" s="8"/>
      <c r="PW115" s="8"/>
      <c r="PX115" s="8"/>
      <c r="PY115" s="8"/>
      <c r="PZ115" s="8"/>
      <c r="QA115" s="8"/>
      <c r="QB115" s="8"/>
      <c r="QC115" s="8"/>
      <c r="QD115" s="8"/>
      <c r="QE115" s="8"/>
      <c r="QF115" s="8"/>
      <c r="QG115" s="8"/>
      <c r="QH115" s="8"/>
      <c r="QI115" s="8"/>
      <c r="QJ115" s="8"/>
      <c r="QK115" s="8"/>
      <c r="QL115" s="8"/>
      <c r="QM115" s="8"/>
      <c r="QN115" s="8"/>
      <c r="QO115" s="8"/>
      <c r="QP115" s="8"/>
      <c r="QQ115" s="8"/>
      <c r="QR115" s="8"/>
      <c r="QS115" s="8"/>
      <c r="QT115" s="8"/>
      <c r="QU115" s="8"/>
      <c r="QV115" s="8"/>
      <c r="QW115" s="8"/>
      <c r="QX115" s="8"/>
      <c r="QY115" s="8"/>
      <c r="QZ115" s="8"/>
      <c r="RA115" s="8"/>
      <c r="RB115" s="8"/>
      <c r="RC115" s="8"/>
      <c r="RD115" s="8"/>
      <c r="RE115" s="8"/>
      <c r="RF115" s="8"/>
      <c r="RG115" s="8"/>
      <c r="RH115" s="8"/>
      <c r="RI115" s="8"/>
      <c r="RJ115" s="8"/>
      <c r="RK115" s="8"/>
      <c r="RL115" s="8"/>
      <c r="RM115" s="8"/>
      <c r="RN115" s="8"/>
      <c r="RO115" s="8"/>
      <c r="RP115" s="8"/>
      <c r="RQ115" s="8"/>
      <c r="RR115" s="8"/>
      <c r="RS115" s="8"/>
      <c r="RT115" s="8"/>
      <c r="RU115" s="8"/>
      <c r="RV115" s="8"/>
      <c r="RW115" s="8"/>
      <c r="RX115" s="8"/>
      <c r="RY115" s="8"/>
      <c r="RZ115" s="8"/>
      <c r="SA115" s="8"/>
      <c r="SB115" s="8"/>
      <c r="SC115" s="8"/>
      <c r="SD115" s="8"/>
      <c r="SE115" s="8"/>
      <c r="SF115" s="8"/>
      <c r="SG115" s="8"/>
      <c r="SH115" s="8"/>
      <c r="SI115" s="8"/>
      <c r="SJ115" s="8"/>
      <c r="SK115" s="8"/>
      <c r="SL115" s="8"/>
      <c r="SM115" s="8"/>
      <c r="SN115" s="8"/>
      <c r="SO115" s="8"/>
      <c r="SP115" s="8"/>
      <c r="SQ115" s="8"/>
      <c r="SR115" s="8"/>
      <c r="SS115" s="8"/>
      <c r="ST115" s="8"/>
      <c r="SU115" s="8"/>
      <c r="SV115" s="8"/>
      <c r="SW115" s="8"/>
      <c r="SX115" s="8"/>
      <c r="SY115" s="8"/>
      <c r="SZ115" s="8"/>
      <c r="TA115" s="8"/>
      <c r="TB115" s="8"/>
      <c r="TC115" s="8"/>
      <c r="TD115" s="8"/>
      <c r="TE115" s="8"/>
      <c r="TF115" s="8"/>
      <c r="TG115" s="8"/>
      <c r="TH115" s="8"/>
      <c r="TI115" s="8"/>
      <c r="TJ115" s="8"/>
      <c r="TK115" s="8"/>
      <c r="TL115" s="8"/>
      <c r="TM115" s="8"/>
      <c r="TN115" s="8"/>
      <c r="TO115" s="8"/>
      <c r="TP115" s="8"/>
      <c r="TQ115" s="8"/>
      <c r="TR115" s="8"/>
      <c r="TS115" s="8"/>
      <c r="TT115" s="8"/>
      <c r="TU115" s="8"/>
      <c r="TV115" s="8"/>
      <c r="TW115" s="8"/>
      <c r="TX115" s="8"/>
      <c r="TY115" s="8"/>
      <c r="TZ115" s="8"/>
      <c r="UA115" s="8"/>
      <c r="UB115" s="8"/>
      <c r="UC115" s="8"/>
      <c r="UD115" s="8"/>
      <c r="UE115" s="8"/>
      <c r="UF115" s="8"/>
      <c r="UG115" s="8"/>
      <c r="UH115" s="8"/>
      <c r="UI115" s="8"/>
      <c r="UJ115" s="8"/>
      <c r="UK115" s="8"/>
      <c r="UL115" s="8"/>
      <c r="UM115" s="8"/>
      <c r="UN115" s="8"/>
      <c r="UO115" s="8"/>
      <c r="UP115" s="8"/>
      <c r="UQ115" s="8"/>
      <c r="UR115" s="8"/>
      <c r="US115" s="8"/>
      <c r="UT115" s="8"/>
      <c r="UU115" s="8"/>
      <c r="UV115" s="8"/>
      <c r="UW115" s="8"/>
      <c r="UX115" s="8"/>
      <c r="UY115" s="8"/>
      <c r="UZ115" s="8"/>
      <c r="VA115" s="8"/>
      <c r="VB115" s="8"/>
      <c r="VC115" s="8"/>
      <c r="VD115" s="8"/>
      <c r="VE115" s="8"/>
      <c r="VF115" s="8"/>
      <c r="VG115" s="8"/>
      <c r="VH115" s="8"/>
      <c r="VI115" s="8"/>
      <c r="VJ115" s="8"/>
      <c r="VK115" s="8"/>
      <c r="VL115" s="8"/>
      <c r="VM115" s="8"/>
      <c r="VN115" s="8"/>
      <c r="VO115" s="8"/>
      <c r="VP115" s="8"/>
      <c r="VQ115" s="8"/>
      <c r="VR115" s="8"/>
      <c r="VS115" s="8"/>
      <c r="VT115" s="8"/>
      <c r="VU115" s="8"/>
      <c r="VV115" s="8"/>
      <c r="VW115" s="8"/>
      <c r="VX115" s="8"/>
      <c r="VY115" s="8"/>
      <c r="VZ115" s="8"/>
      <c r="WA115" s="8"/>
      <c r="WB115" s="8"/>
      <c r="WC115" s="8"/>
      <c r="WD115" s="8"/>
      <c r="WE115" s="8"/>
      <c r="WF115" s="8"/>
      <c r="WG115" s="8"/>
      <c r="WH115" s="8"/>
      <c r="WI115" s="8"/>
      <c r="WJ115" s="8"/>
      <c r="WK115" s="8"/>
      <c r="WL115" s="8"/>
      <c r="WM115" s="8"/>
      <c r="WN115" s="8"/>
      <c r="WO115" s="8"/>
      <c r="WP115" s="8"/>
      <c r="WQ115" s="8"/>
      <c r="WR115" s="8"/>
      <c r="WS115" s="8"/>
      <c r="WT115" s="8"/>
      <c r="WU115" s="8"/>
      <c r="WV115" s="8"/>
      <c r="WW115" s="8"/>
      <c r="WX115" s="8"/>
      <c r="WY115" s="8"/>
      <c r="WZ115" s="8"/>
      <c r="XA115" s="8"/>
      <c r="XB115" s="8"/>
      <c r="XC115" s="8"/>
      <c r="XD115" s="8"/>
      <c r="XE115" s="8"/>
      <c r="XF115" s="8"/>
      <c r="XG115" s="8"/>
      <c r="XH115" s="8"/>
      <c r="XI115" s="8"/>
      <c r="XJ115" s="8"/>
      <c r="XK115" s="8"/>
      <c r="XL115" s="8"/>
      <c r="XM115" s="8"/>
      <c r="XN115" s="8"/>
      <c r="XO115" s="8"/>
      <c r="XP115" s="8"/>
      <c r="XQ115" s="8"/>
      <c r="XR115" s="8"/>
      <c r="XS115" s="8"/>
      <c r="XT115" s="8"/>
      <c r="XU115" s="8"/>
      <c r="XV115" s="8"/>
      <c r="XW115" s="8"/>
      <c r="XX115" s="8"/>
      <c r="XY115" s="8"/>
      <c r="XZ115" s="8"/>
      <c r="YA115" s="8"/>
      <c r="YB115" s="8"/>
      <c r="YC115" s="8"/>
      <c r="YD115" s="8"/>
      <c r="YE115" s="8"/>
      <c r="YF115" s="8"/>
      <c r="YG115" s="8"/>
      <c r="YH115" s="8"/>
      <c r="YI115" s="8"/>
      <c r="YJ115" s="8"/>
      <c r="YK115" s="8"/>
      <c r="YL115" s="8"/>
      <c r="YM115" s="8"/>
      <c r="YN115" s="8"/>
      <c r="YO115" s="8"/>
      <c r="YP115" s="8"/>
      <c r="YQ115" s="8"/>
      <c r="YR115" s="8"/>
      <c r="YS115" s="8"/>
      <c r="YT115" s="8"/>
      <c r="YU115" s="8"/>
      <c r="YV115" s="8"/>
      <c r="YW115" s="8"/>
      <c r="YX115" s="8"/>
      <c r="YY115" s="8"/>
      <c r="YZ115" s="8"/>
      <c r="ZA115" s="8"/>
      <c r="ZB115" s="8"/>
      <c r="ZC115" s="8"/>
      <c r="ZD115" s="8"/>
      <c r="ZE115" s="8"/>
      <c r="ZF115" s="8"/>
      <c r="ZG115" s="8"/>
      <c r="ZH115" s="8"/>
      <c r="ZI115" s="8"/>
      <c r="ZJ115" s="8"/>
      <c r="ZK115" s="8"/>
      <c r="ZL115" s="8"/>
      <c r="ZM115" s="8"/>
      <c r="ZN115" s="8"/>
      <c r="ZO115" s="8"/>
      <c r="ZP115" s="8"/>
      <c r="ZQ115" s="8"/>
      <c r="ZR115" s="8"/>
      <c r="ZS115" s="8"/>
      <c r="ZT115" s="8"/>
      <c r="ZU115" s="8"/>
      <c r="ZV115" s="8"/>
      <c r="ZW115" s="8"/>
      <c r="ZX115" s="8"/>
      <c r="ZY115" s="8"/>
      <c r="ZZ115" s="8"/>
      <c r="AAA115" s="8"/>
      <c r="AAB115" s="8"/>
      <c r="AAC115" s="8"/>
      <c r="AAD115" s="8"/>
      <c r="AAE115" s="8"/>
      <c r="AAF115" s="8"/>
      <c r="AAG115" s="8"/>
      <c r="AAH115" s="8"/>
      <c r="AAI115" s="8"/>
      <c r="AAJ115" s="8"/>
      <c r="AAK115" s="8"/>
      <c r="AAL115" s="8"/>
      <c r="AAM115" s="8"/>
      <c r="AAN115" s="8"/>
      <c r="AAO115" s="8"/>
      <c r="AAP115" s="8"/>
      <c r="AAQ115" s="8"/>
      <c r="AAR115" s="8"/>
      <c r="AAS115" s="8"/>
      <c r="AAT115" s="8"/>
      <c r="AAU115" s="8"/>
      <c r="AAV115" s="8"/>
      <c r="AAW115" s="8"/>
      <c r="AAX115" s="8"/>
      <c r="AAY115" s="8"/>
      <c r="AAZ115" s="8"/>
      <c r="ABA115" s="8"/>
      <c r="ABB115" s="8"/>
      <c r="ABC115" s="8"/>
      <c r="ABD115" s="8"/>
      <c r="ABE115" s="8"/>
      <c r="ABF115" s="8"/>
      <c r="ABG115" s="8"/>
      <c r="ABH115" s="8"/>
      <c r="ABI115" s="8"/>
      <c r="ABJ115" s="8"/>
      <c r="ABK115" s="8"/>
      <c r="ABL115" s="8"/>
      <c r="ABM115" s="8"/>
      <c r="ABN115" s="8"/>
      <c r="ABO115" s="8"/>
      <c r="ABP115" s="8"/>
      <c r="ABQ115" s="8"/>
      <c r="ABR115" s="8"/>
      <c r="ABS115" s="8"/>
      <c r="ABT115" s="8"/>
      <c r="ABU115" s="8"/>
      <c r="ABV115" s="8"/>
      <c r="ABW115" s="8"/>
      <c r="ABX115" s="8"/>
      <c r="ABY115" s="8"/>
      <c r="ABZ115" s="8"/>
      <c r="ACA115" s="8"/>
      <c r="ACB115" s="8"/>
      <c r="ACC115" s="8"/>
      <c r="ACD115" s="8"/>
      <c r="ACE115" s="8"/>
      <c r="ACF115" s="8"/>
      <c r="ACG115" s="8"/>
      <c r="ACH115" s="8"/>
      <c r="ACI115" s="8"/>
      <c r="ACJ115" s="8"/>
      <c r="ACK115" s="8"/>
      <c r="ACL115" s="8"/>
      <c r="ACM115" s="8"/>
      <c r="ACN115" s="8"/>
      <c r="ACO115" s="8"/>
      <c r="ACP115" s="8"/>
      <c r="ACQ115" s="8"/>
      <c r="ACR115" s="8"/>
      <c r="ACS115" s="8"/>
      <c r="ACT115" s="8"/>
      <c r="ACU115" s="8"/>
      <c r="ACV115" s="8"/>
      <c r="ACW115" s="8"/>
      <c r="ACX115" s="8"/>
      <c r="ACY115" s="8"/>
      <c r="ACZ115" s="8"/>
      <c r="ADA115" s="8"/>
      <c r="ADB115" s="8"/>
      <c r="ADC115" s="8"/>
      <c r="ADD115" s="8"/>
      <c r="ADE115" s="8"/>
      <c r="ADF115" s="8"/>
      <c r="ADG115" s="8"/>
      <c r="ADH115" s="8"/>
      <c r="ADI115" s="8"/>
      <c r="ADJ115" s="8"/>
      <c r="ADK115" s="8"/>
      <c r="ADL115" s="8"/>
      <c r="ADM115" s="8"/>
      <c r="ADN115" s="8"/>
      <c r="ADO115" s="8"/>
      <c r="ADP115" s="8"/>
      <c r="ADQ115" s="8"/>
      <c r="ADR115" s="8"/>
      <c r="ADS115" s="8"/>
      <c r="ADT115" s="8"/>
      <c r="ADU115" s="8"/>
      <c r="ADV115" s="8"/>
      <c r="ADW115" s="8"/>
      <c r="ADX115" s="8"/>
      <c r="ADY115" s="8"/>
      <c r="ADZ115" s="8"/>
      <c r="AEA115" s="8"/>
      <c r="AEB115" s="8"/>
      <c r="AEC115" s="8"/>
      <c r="AED115" s="8"/>
      <c r="AEE115" s="8"/>
      <c r="AEF115" s="8"/>
      <c r="AEG115" s="8"/>
      <c r="AEH115" s="8"/>
      <c r="AEI115" s="8"/>
      <c r="AEJ115" s="8"/>
      <c r="AEK115" s="8"/>
      <c r="AEL115" s="8"/>
      <c r="AEM115" s="8"/>
      <c r="AEN115" s="8"/>
      <c r="AEO115" s="8"/>
      <c r="AEP115" s="8"/>
      <c r="AEQ115" s="8"/>
      <c r="AER115" s="8"/>
      <c r="AES115" s="8"/>
      <c r="AET115" s="8"/>
      <c r="AEU115" s="8"/>
      <c r="AEV115" s="8"/>
      <c r="AEW115" s="8"/>
      <c r="AEX115" s="8"/>
      <c r="AEY115" s="8"/>
      <c r="AEZ115" s="8"/>
      <c r="AFA115" s="8"/>
      <c r="AFB115" s="8"/>
      <c r="AFC115" s="8"/>
      <c r="AFD115" s="8"/>
      <c r="AFE115" s="8"/>
      <c r="AFF115" s="8"/>
      <c r="AFG115" s="8"/>
      <c r="AFH115" s="8"/>
      <c r="AFI115" s="8"/>
      <c r="AFJ115" s="8"/>
      <c r="AFK115" s="8"/>
      <c r="AFL115" s="8"/>
      <c r="AFM115" s="8"/>
      <c r="AFN115" s="8"/>
      <c r="AFO115" s="8"/>
      <c r="AFP115" s="8"/>
      <c r="AFQ115" s="8"/>
      <c r="AFR115" s="8"/>
      <c r="AFS115" s="8"/>
      <c r="AFT115" s="8"/>
      <c r="AFU115" s="8"/>
      <c r="AFV115" s="8"/>
      <c r="AFW115" s="8"/>
      <c r="AFX115" s="8"/>
      <c r="AFY115" s="8"/>
      <c r="AFZ115" s="8"/>
      <c r="AGA115" s="8"/>
      <c r="AGB115" s="8"/>
      <c r="AGC115" s="8"/>
      <c r="AGD115" s="8"/>
      <c r="AGE115" s="8"/>
      <c r="AGF115" s="8"/>
      <c r="AGG115" s="8"/>
      <c r="AGH115" s="8"/>
      <c r="AGI115" s="8"/>
      <c r="AGJ115" s="8"/>
      <c r="AGK115" s="8"/>
      <c r="AGL115" s="8"/>
      <c r="AGM115" s="8"/>
      <c r="AGN115" s="8"/>
      <c r="AGO115" s="8"/>
      <c r="AGP115" s="8"/>
      <c r="AGQ115" s="8"/>
      <c r="AGR115" s="8"/>
      <c r="AGS115" s="8"/>
      <c r="AGT115" s="8"/>
      <c r="AGU115" s="8"/>
      <c r="AGV115" s="8"/>
      <c r="AGW115" s="8"/>
      <c r="AGX115" s="8"/>
      <c r="AGY115" s="8"/>
      <c r="AGZ115" s="8"/>
      <c r="AHA115" s="8"/>
      <c r="AHB115" s="8"/>
      <c r="AHC115" s="8"/>
      <c r="AHD115" s="8"/>
      <c r="AHE115" s="8"/>
      <c r="AHF115" s="8"/>
      <c r="AHG115" s="8"/>
      <c r="AHH115" s="8"/>
      <c r="AHI115" s="8"/>
      <c r="AHJ115" s="8"/>
      <c r="AHK115" s="8"/>
      <c r="AHL115" s="8"/>
      <c r="AHM115" s="8"/>
      <c r="AHN115" s="8"/>
      <c r="AHO115" s="8"/>
      <c r="AHP115" s="8"/>
      <c r="AHQ115" s="8"/>
      <c r="AHR115" s="8"/>
      <c r="AHS115" s="8"/>
      <c r="AHT115" s="8"/>
      <c r="AHU115" s="8"/>
      <c r="AHV115" s="8"/>
      <c r="AHW115" s="8"/>
      <c r="AHX115" s="8"/>
      <c r="AHY115" s="8"/>
      <c r="AHZ115" s="8"/>
      <c r="AIA115" s="8"/>
      <c r="AIB115" s="8"/>
      <c r="AIC115" s="8"/>
      <c r="AID115" s="8"/>
      <c r="AIE115" s="8"/>
      <c r="AIF115" s="8"/>
      <c r="AIG115" s="8"/>
      <c r="AIH115" s="8"/>
      <c r="AII115" s="8"/>
      <c r="AIJ115" s="8"/>
      <c r="AIK115" s="8"/>
      <c r="AIL115" s="8"/>
      <c r="AIM115" s="8"/>
      <c r="AIN115" s="8"/>
      <c r="AIO115" s="8"/>
      <c r="AIP115" s="8"/>
      <c r="AIQ115" s="8"/>
      <c r="AIR115" s="8"/>
      <c r="AIS115" s="8"/>
      <c r="AIT115" s="8"/>
      <c r="AIU115" s="8"/>
      <c r="AIV115" s="8"/>
      <c r="AIW115" s="8"/>
      <c r="AIX115" s="8"/>
      <c r="AIY115" s="8"/>
      <c r="AIZ115" s="8"/>
      <c r="AJA115" s="8"/>
      <c r="AJB115" s="8"/>
      <c r="AJC115" s="8"/>
      <c r="AJD115" s="8"/>
      <c r="AJE115" s="8"/>
      <c r="AJF115" s="8"/>
      <c r="AJG115" s="8"/>
      <c r="AJH115" s="8"/>
      <c r="AJI115" s="8"/>
      <c r="AJJ115" s="8"/>
      <c r="AJK115" s="8"/>
      <c r="AJL115" s="8"/>
      <c r="AJM115" s="8"/>
      <c r="AJN115" s="8"/>
      <c r="AJO115" s="8"/>
      <c r="AJP115" s="8"/>
      <c r="AJQ115" s="8"/>
      <c r="AJR115" s="8"/>
      <c r="AJS115" s="8"/>
      <c r="AJT115" s="8"/>
      <c r="AJU115" s="8"/>
      <c r="AJV115" s="8"/>
      <c r="AJW115" s="8"/>
      <c r="AJX115" s="8"/>
      <c r="AJY115" s="8"/>
      <c r="AJZ115" s="8"/>
      <c r="AKA115" s="8"/>
      <c r="AKB115" s="8"/>
      <c r="AKC115" s="8"/>
      <c r="AKD115" s="8"/>
      <c r="AKE115" s="8"/>
      <c r="AKF115" s="8"/>
      <c r="AKG115" s="8"/>
      <c r="AKH115" s="8"/>
      <c r="AKI115" s="8"/>
      <c r="AKJ115" s="8"/>
      <c r="AKK115" s="8"/>
      <c r="AKL115" s="8"/>
      <c r="AKM115" s="8"/>
      <c r="AKN115" s="8"/>
      <c r="AKO115" s="8"/>
      <c r="AKP115" s="8"/>
      <c r="AKQ115" s="8"/>
    </row>
    <row r="116" spans="1:979" ht="27.75" customHeight="1" x14ac:dyDescent="0.3">
      <c r="A116" s="371" t="s">
        <v>132</v>
      </c>
      <c r="B116" s="370">
        <v>2260520</v>
      </c>
      <c r="C116" s="293"/>
      <c r="D116" s="235">
        <f t="shared" si="30"/>
        <v>0</v>
      </c>
      <c r="E116" s="251">
        <f t="shared" si="26"/>
        <v>0</v>
      </c>
      <c r="F116" s="96" t="e">
        <f t="shared" si="24"/>
        <v>#DIV/0!</v>
      </c>
      <c r="G116" s="235">
        <v>0</v>
      </c>
      <c r="H116" s="235"/>
      <c r="I116" s="236" t="e">
        <f t="shared" si="22"/>
        <v>#DIV/0!</v>
      </c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  <c r="V116" s="237"/>
      <c r="W116" s="237"/>
      <c r="X116" s="237"/>
      <c r="Y116" s="237"/>
      <c r="Z116" s="237"/>
      <c r="AA116" s="237"/>
      <c r="AB116" s="237"/>
      <c r="AC116" s="35">
        <f t="shared" si="25"/>
        <v>0</v>
      </c>
      <c r="AD116" s="27">
        <f t="shared" si="31"/>
        <v>0</v>
      </c>
      <c r="AE116" s="99"/>
      <c r="AF116" s="27">
        <f t="shared" si="21"/>
        <v>0</v>
      </c>
      <c r="AG116" s="100"/>
      <c r="AH116" s="100"/>
      <c r="AI116" s="100"/>
      <c r="AJ116" s="5"/>
      <c r="AK116" s="5"/>
      <c r="AL116" s="5"/>
      <c r="AM116" s="5"/>
      <c r="AN116" s="5"/>
      <c r="AO116" s="5"/>
      <c r="AP116" s="5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7"/>
      <c r="BU116" s="7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  <c r="IV116" s="8"/>
      <c r="IW116" s="8"/>
      <c r="IX116" s="8"/>
      <c r="IY116" s="8"/>
      <c r="IZ116" s="8"/>
      <c r="JA116" s="8"/>
      <c r="JB116" s="8"/>
      <c r="JC116" s="8"/>
      <c r="JD116" s="8"/>
      <c r="JE116" s="8"/>
      <c r="JF116" s="8"/>
      <c r="JG116" s="8"/>
      <c r="JH116" s="8"/>
      <c r="JI116" s="8"/>
      <c r="JJ116" s="8"/>
      <c r="JK116" s="8"/>
      <c r="JL116" s="8"/>
      <c r="JM116" s="8"/>
      <c r="JN116" s="8"/>
      <c r="JO116" s="8"/>
      <c r="JP116" s="8"/>
      <c r="JQ116" s="8"/>
      <c r="JR116" s="8"/>
      <c r="JS116" s="8"/>
      <c r="JT116" s="8"/>
      <c r="JU116" s="8"/>
      <c r="JV116" s="8"/>
      <c r="JW116" s="8"/>
      <c r="JX116" s="8"/>
      <c r="JY116" s="8"/>
      <c r="JZ116" s="8"/>
      <c r="KA116" s="8"/>
      <c r="KB116" s="8"/>
      <c r="KC116" s="8"/>
      <c r="KD116" s="8"/>
      <c r="KE116" s="8"/>
      <c r="KF116" s="8"/>
      <c r="KG116" s="8"/>
      <c r="KH116" s="8"/>
      <c r="KI116" s="8"/>
      <c r="KJ116" s="8"/>
      <c r="KK116" s="8"/>
      <c r="KL116" s="8"/>
      <c r="KM116" s="8"/>
      <c r="KN116" s="8"/>
      <c r="KO116" s="8"/>
      <c r="KP116" s="8"/>
      <c r="KQ116" s="8"/>
      <c r="KR116" s="8"/>
      <c r="KS116" s="8"/>
      <c r="KT116" s="8"/>
      <c r="KU116" s="8"/>
      <c r="KV116" s="8"/>
      <c r="KW116" s="8"/>
      <c r="KX116" s="8"/>
      <c r="KY116" s="8"/>
      <c r="KZ116" s="8"/>
      <c r="LA116" s="8"/>
      <c r="LB116" s="8"/>
      <c r="LC116" s="8"/>
      <c r="LD116" s="8"/>
      <c r="LE116" s="8"/>
      <c r="LF116" s="8"/>
      <c r="LG116" s="8"/>
      <c r="LH116" s="8"/>
      <c r="LI116" s="8"/>
      <c r="LJ116" s="8"/>
      <c r="LK116" s="8"/>
      <c r="LL116" s="8"/>
      <c r="LM116" s="8"/>
      <c r="LN116" s="8"/>
      <c r="LO116" s="8"/>
      <c r="LP116" s="8"/>
      <c r="LQ116" s="8"/>
      <c r="LR116" s="8"/>
      <c r="LS116" s="8"/>
      <c r="LT116" s="8"/>
      <c r="LU116" s="8"/>
      <c r="LV116" s="8"/>
      <c r="LW116" s="8"/>
      <c r="LX116" s="8"/>
      <c r="LY116" s="8"/>
      <c r="LZ116" s="8"/>
      <c r="MA116" s="8"/>
      <c r="MB116" s="8"/>
      <c r="MC116" s="8"/>
      <c r="MD116" s="8"/>
      <c r="ME116" s="8"/>
      <c r="MF116" s="8"/>
      <c r="MG116" s="8"/>
      <c r="MH116" s="8"/>
      <c r="MI116" s="8"/>
      <c r="MJ116" s="8"/>
      <c r="MK116" s="8"/>
      <c r="ML116" s="8"/>
      <c r="MM116" s="8"/>
      <c r="MN116" s="8"/>
      <c r="MO116" s="8"/>
      <c r="MP116" s="8"/>
      <c r="MQ116" s="8"/>
      <c r="MR116" s="8"/>
      <c r="MS116" s="8"/>
      <c r="MT116" s="8"/>
      <c r="MU116" s="8"/>
      <c r="MV116" s="8"/>
      <c r="MW116" s="8"/>
      <c r="MX116" s="8"/>
      <c r="MY116" s="8"/>
      <c r="MZ116" s="8"/>
      <c r="NA116" s="8"/>
      <c r="NB116" s="8"/>
      <c r="NC116" s="8"/>
      <c r="ND116" s="8"/>
      <c r="NE116" s="8"/>
      <c r="NF116" s="8"/>
      <c r="NG116" s="8"/>
      <c r="NH116" s="8"/>
      <c r="NI116" s="8"/>
      <c r="NJ116" s="8"/>
      <c r="NK116" s="8"/>
      <c r="NL116" s="8"/>
      <c r="NM116" s="8"/>
      <c r="NN116" s="8"/>
      <c r="NO116" s="8"/>
      <c r="NP116" s="8"/>
      <c r="NQ116" s="8"/>
      <c r="NR116" s="8"/>
      <c r="NS116" s="8"/>
      <c r="NT116" s="8"/>
      <c r="NU116" s="8"/>
      <c r="NV116" s="8"/>
      <c r="NW116" s="8"/>
      <c r="NX116" s="8"/>
      <c r="NY116" s="8"/>
      <c r="NZ116" s="8"/>
      <c r="OA116" s="8"/>
      <c r="OB116" s="8"/>
      <c r="OC116" s="8"/>
      <c r="OD116" s="8"/>
      <c r="OE116" s="8"/>
      <c r="OF116" s="8"/>
      <c r="OG116" s="8"/>
      <c r="OH116" s="8"/>
      <c r="OI116" s="8"/>
      <c r="OJ116" s="8"/>
      <c r="OK116" s="8"/>
      <c r="OL116" s="8"/>
      <c r="OM116" s="8"/>
      <c r="ON116" s="8"/>
      <c r="OO116" s="8"/>
      <c r="OP116" s="8"/>
      <c r="OQ116" s="8"/>
      <c r="OR116" s="8"/>
      <c r="OS116" s="8"/>
      <c r="OT116" s="8"/>
      <c r="OU116" s="8"/>
      <c r="OV116" s="8"/>
      <c r="OW116" s="8"/>
      <c r="OX116" s="8"/>
      <c r="OY116" s="8"/>
      <c r="OZ116" s="8"/>
      <c r="PA116" s="8"/>
      <c r="PB116" s="8"/>
      <c r="PC116" s="8"/>
      <c r="PD116" s="8"/>
      <c r="PE116" s="8"/>
      <c r="PF116" s="8"/>
      <c r="PG116" s="8"/>
      <c r="PH116" s="8"/>
      <c r="PI116" s="8"/>
      <c r="PJ116" s="8"/>
      <c r="PK116" s="8"/>
      <c r="PL116" s="8"/>
      <c r="PM116" s="8"/>
      <c r="PN116" s="8"/>
      <c r="PO116" s="8"/>
      <c r="PP116" s="8"/>
      <c r="PQ116" s="8"/>
      <c r="PR116" s="8"/>
      <c r="PS116" s="8"/>
      <c r="PT116" s="8"/>
      <c r="PU116" s="8"/>
      <c r="PV116" s="8"/>
      <c r="PW116" s="8"/>
      <c r="PX116" s="8"/>
      <c r="PY116" s="8"/>
      <c r="PZ116" s="8"/>
      <c r="QA116" s="8"/>
      <c r="QB116" s="8"/>
      <c r="QC116" s="8"/>
      <c r="QD116" s="8"/>
      <c r="QE116" s="8"/>
      <c r="QF116" s="8"/>
      <c r="QG116" s="8"/>
      <c r="QH116" s="8"/>
      <c r="QI116" s="8"/>
      <c r="QJ116" s="8"/>
      <c r="QK116" s="8"/>
      <c r="QL116" s="8"/>
      <c r="QM116" s="8"/>
      <c r="QN116" s="8"/>
      <c r="QO116" s="8"/>
      <c r="QP116" s="8"/>
      <c r="QQ116" s="8"/>
      <c r="QR116" s="8"/>
      <c r="QS116" s="8"/>
      <c r="QT116" s="8"/>
      <c r="QU116" s="8"/>
      <c r="QV116" s="8"/>
      <c r="QW116" s="8"/>
      <c r="QX116" s="8"/>
      <c r="QY116" s="8"/>
      <c r="QZ116" s="8"/>
      <c r="RA116" s="8"/>
      <c r="RB116" s="8"/>
      <c r="RC116" s="8"/>
      <c r="RD116" s="8"/>
      <c r="RE116" s="8"/>
      <c r="RF116" s="8"/>
      <c r="RG116" s="8"/>
      <c r="RH116" s="8"/>
      <c r="RI116" s="8"/>
      <c r="RJ116" s="8"/>
      <c r="RK116" s="8"/>
      <c r="RL116" s="8"/>
      <c r="RM116" s="8"/>
      <c r="RN116" s="8"/>
      <c r="RO116" s="8"/>
      <c r="RP116" s="8"/>
      <c r="RQ116" s="8"/>
      <c r="RR116" s="8"/>
      <c r="RS116" s="8"/>
      <c r="RT116" s="8"/>
      <c r="RU116" s="8"/>
      <c r="RV116" s="8"/>
      <c r="RW116" s="8"/>
      <c r="RX116" s="8"/>
      <c r="RY116" s="8"/>
      <c r="RZ116" s="8"/>
      <c r="SA116" s="8"/>
      <c r="SB116" s="8"/>
      <c r="SC116" s="8"/>
      <c r="SD116" s="8"/>
      <c r="SE116" s="8"/>
      <c r="SF116" s="8"/>
      <c r="SG116" s="8"/>
      <c r="SH116" s="8"/>
      <c r="SI116" s="8"/>
      <c r="SJ116" s="8"/>
      <c r="SK116" s="8"/>
      <c r="SL116" s="8"/>
      <c r="SM116" s="8"/>
      <c r="SN116" s="8"/>
      <c r="SO116" s="8"/>
      <c r="SP116" s="8"/>
      <c r="SQ116" s="8"/>
      <c r="SR116" s="8"/>
      <c r="SS116" s="8"/>
      <c r="ST116" s="8"/>
      <c r="SU116" s="8"/>
      <c r="SV116" s="8"/>
      <c r="SW116" s="8"/>
      <c r="SX116" s="8"/>
      <c r="SY116" s="8"/>
      <c r="SZ116" s="8"/>
      <c r="TA116" s="8"/>
      <c r="TB116" s="8"/>
      <c r="TC116" s="8"/>
      <c r="TD116" s="8"/>
      <c r="TE116" s="8"/>
      <c r="TF116" s="8"/>
      <c r="TG116" s="8"/>
      <c r="TH116" s="8"/>
      <c r="TI116" s="8"/>
      <c r="TJ116" s="8"/>
      <c r="TK116" s="8"/>
      <c r="TL116" s="8"/>
      <c r="TM116" s="8"/>
      <c r="TN116" s="8"/>
      <c r="TO116" s="8"/>
      <c r="TP116" s="8"/>
      <c r="TQ116" s="8"/>
      <c r="TR116" s="8"/>
      <c r="TS116" s="8"/>
      <c r="TT116" s="8"/>
      <c r="TU116" s="8"/>
      <c r="TV116" s="8"/>
      <c r="TW116" s="8"/>
      <c r="TX116" s="8"/>
      <c r="TY116" s="8"/>
      <c r="TZ116" s="8"/>
      <c r="UA116" s="8"/>
      <c r="UB116" s="8"/>
      <c r="UC116" s="8"/>
      <c r="UD116" s="8"/>
      <c r="UE116" s="8"/>
      <c r="UF116" s="8"/>
      <c r="UG116" s="8"/>
      <c r="UH116" s="8"/>
      <c r="UI116" s="8"/>
      <c r="UJ116" s="8"/>
      <c r="UK116" s="8"/>
      <c r="UL116" s="8"/>
      <c r="UM116" s="8"/>
      <c r="UN116" s="8"/>
      <c r="UO116" s="8"/>
      <c r="UP116" s="8"/>
      <c r="UQ116" s="8"/>
      <c r="UR116" s="8"/>
      <c r="US116" s="8"/>
      <c r="UT116" s="8"/>
      <c r="UU116" s="8"/>
      <c r="UV116" s="8"/>
      <c r="UW116" s="8"/>
      <c r="UX116" s="8"/>
      <c r="UY116" s="8"/>
      <c r="UZ116" s="8"/>
      <c r="VA116" s="8"/>
      <c r="VB116" s="8"/>
      <c r="VC116" s="8"/>
      <c r="VD116" s="8"/>
      <c r="VE116" s="8"/>
      <c r="VF116" s="8"/>
      <c r="VG116" s="8"/>
      <c r="VH116" s="8"/>
      <c r="VI116" s="8"/>
      <c r="VJ116" s="8"/>
      <c r="VK116" s="8"/>
      <c r="VL116" s="8"/>
      <c r="VM116" s="8"/>
      <c r="VN116" s="8"/>
      <c r="VO116" s="8"/>
      <c r="VP116" s="8"/>
      <c r="VQ116" s="8"/>
      <c r="VR116" s="8"/>
      <c r="VS116" s="8"/>
      <c r="VT116" s="8"/>
      <c r="VU116" s="8"/>
      <c r="VV116" s="8"/>
      <c r="VW116" s="8"/>
      <c r="VX116" s="8"/>
      <c r="VY116" s="8"/>
      <c r="VZ116" s="8"/>
      <c r="WA116" s="8"/>
      <c r="WB116" s="8"/>
      <c r="WC116" s="8"/>
      <c r="WD116" s="8"/>
      <c r="WE116" s="8"/>
      <c r="WF116" s="8"/>
      <c r="WG116" s="8"/>
      <c r="WH116" s="8"/>
      <c r="WI116" s="8"/>
      <c r="WJ116" s="8"/>
      <c r="WK116" s="8"/>
      <c r="WL116" s="8"/>
      <c r="WM116" s="8"/>
      <c r="WN116" s="8"/>
      <c r="WO116" s="8"/>
      <c r="WP116" s="8"/>
      <c r="WQ116" s="8"/>
      <c r="WR116" s="8"/>
      <c r="WS116" s="8"/>
      <c r="WT116" s="8"/>
      <c r="WU116" s="8"/>
      <c r="WV116" s="8"/>
      <c r="WW116" s="8"/>
      <c r="WX116" s="8"/>
      <c r="WY116" s="8"/>
      <c r="WZ116" s="8"/>
      <c r="XA116" s="8"/>
      <c r="XB116" s="8"/>
      <c r="XC116" s="8"/>
      <c r="XD116" s="8"/>
      <c r="XE116" s="8"/>
      <c r="XF116" s="8"/>
      <c r="XG116" s="8"/>
      <c r="XH116" s="8"/>
      <c r="XI116" s="8"/>
      <c r="XJ116" s="8"/>
      <c r="XK116" s="8"/>
      <c r="XL116" s="8"/>
      <c r="XM116" s="8"/>
      <c r="XN116" s="8"/>
      <c r="XO116" s="8"/>
      <c r="XP116" s="8"/>
      <c r="XQ116" s="8"/>
      <c r="XR116" s="8"/>
      <c r="XS116" s="8"/>
      <c r="XT116" s="8"/>
      <c r="XU116" s="8"/>
      <c r="XV116" s="8"/>
      <c r="XW116" s="8"/>
      <c r="XX116" s="8"/>
      <c r="XY116" s="8"/>
      <c r="XZ116" s="8"/>
      <c r="YA116" s="8"/>
      <c r="YB116" s="8"/>
      <c r="YC116" s="8"/>
      <c r="YD116" s="8"/>
      <c r="YE116" s="8"/>
      <c r="YF116" s="8"/>
      <c r="YG116" s="8"/>
      <c r="YH116" s="8"/>
      <c r="YI116" s="8"/>
      <c r="YJ116" s="8"/>
      <c r="YK116" s="8"/>
      <c r="YL116" s="8"/>
      <c r="YM116" s="8"/>
      <c r="YN116" s="8"/>
      <c r="YO116" s="8"/>
      <c r="YP116" s="8"/>
      <c r="YQ116" s="8"/>
      <c r="YR116" s="8"/>
      <c r="YS116" s="8"/>
      <c r="YT116" s="8"/>
      <c r="YU116" s="8"/>
      <c r="YV116" s="8"/>
      <c r="YW116" s="8"/>
      <c r="YX116" s="8"/>
      <c r="YY116" s="8"/>
      <c r="YZ116" s="8"/>
      <c r="ZA116" s="8"/>
      <c r="ZB116" s="8"/>
      <c r="ZC116" s="8"/>
      <c r="ZD116" s="8"/>
      <c r="ZE116" s="8"/>
      <c r="ZF116" s="8"/>
      <c r="ZG116" s="8"/>
      <c r="ZH116" s="8"/>
      <c r="ZI116" s="8"/>
      <c r="ZJ116" s="8"/>
      <c r="ZK116" s="8"/>
      <c r="ZL116" s="8"/>
      <c r="ZM116" s="8"/>
      <c r="ZN116" s="8"/>
      <c r="ZO116" s="8"/>
      <c r="ZP116" s="8"/>
      <c r="ZQ116" s="8"/>
      <c r="ZR116" s="8"/>
      <c r="ZS116" s="8"/>
      <c r="ZT116" s="8"/>
      <c r="ZU116" s="8"/>
      <c r="ZV116" s="8"/>
      <c r="ZW116" s="8"/>
      <c r="ZX116" s="8"/>
      <c r="ZY116" s="8"/>
      <c r="ZZ116" s="8"/>
      <c r="AAA116" s="8"/>
      <c r="AAB116" s="8"/>
      <c r="AAC116" s="8"/>
      <c r="AAD116" s="8"/>
      <c r="AAE116" s="8"/>
      <c r="AAF116" s="8"/>
      <c r="AAG116" s="8"/>
      <c r="AAH116" s="8"/>
      <c r="AAI116" s="8"/>
      <c r="AAJ116" s="8"/>
      <c r="AAK116" s="8"/>
      <c r="AAL116" s="8"/>
      <c r="AAM116" s="8"/>
      <c r="AAN116" s="8"/>
      <c r="AAO116" s="8"/>
      <c r="AAP116" s="8"/>
      <c r="AAQ116" s="8"/>
      <c r="AAR116" s="8"/>
      <c r="AAS116" s="8"/>
      <c r="AAT116" s="8"/>
      <c r="AAU116" s="8"/>
      <c r="AAV116" s="8"/>
      <c r="AAW116" s="8"/>
      <c r="AAX116" s="8"/>
      <c r="AAY116" s="8"/>
      <c r="AAZ116" s="8"/>
      <c r="ABA116" s="8"/>
      <c r="ABB116" s="8"/>
      <c r="ABC116" s="8"/>
      <c r="ABD116" s="8"/>
      <c r="ABE116" s="8"/>
      <c r="ABF116" s="8"/>
      <c r="ABG116" s="8"/>
      <c r="ABH116" s="8"/>
      <c r="ABI116" s="8"/>
      <c r="ABJ116" s="8"/>
      <c r="ABK116" s="8"/>
      <c r="ABL116" s="8"/>
      <c r="ABM116" s="8"/>
      <c r="ABN116" s="8"/>
      <c r="ABO116" s="8"/>
      <c r="ABP116" s="8"/>
      <c r="ABQ116" s="8"/>
      <c r="ABR116" s="8"/>
      <c r="ABS116" s="8"/>
      <c r="ABT116" s="8"/>
      <c r="ABU116" s="8"/>
      <c r="ABV116" s="8"/>
      <c r="ABW116" s="8"/>
      <c r="ABX116" s="8"/>
      <c r="ABY116" s="8"/>
      <c r="ABZ116" s="8"/>
      <c r="ACA116" s="8"/>
      <c r="ACB116" s="8"/>
      <c r="ACC116" s="8"/>
      <c r="ACD116" s="8"/>
      <c r="ACE116" s="8"/>
      <c r="ACF116" s="8"/>
      <c r="ACG116" s="8"/>
      <c r="ACH116" s="8"/>
      <c r="ACI116" s="8"/>
      <c r="ACJ116" s="8"/>
      <c r="ACK116" s="8"/>
      <c r="ACL116" s="8"/>
      <c r="ACM116" s="8"/>
      <c r="ACN116" s="8"/>
      <c r="ACO116" s="8"/>
      <c r="ACP116" s="8"/>
      <c r="ACQ116" s="8"/>
      <c r="ACR116" s="8"/>
      <c r="ACS116" s="8"/>
      <c r="ACT116" s="8"/>
      <c r="ACU116" s="8"/>
      <c r="ACV116" s="8"/>
      <c r="ACW116" s="8"/>
      <c r="ACX116" s="8"/>
      <c r="ACY116" s="8"/>
      <c r="ACZ116" s="8"/>
      <c r="ADA116" s="8"/>
      <c r="ADB116" s="8"/>
      <c r="ADC116" s="8"/>
      <c r="ADD116" s="8"/>
      <c r="ADE116" s="8"/>
      <c r="ADF116" s="8"/>
      <c r="ADG116" s="8"/>
      <c r="ADH116" s="8"/>
      <c r="ADI116" s="8"/>
      <c r="ADJ116" s="8"/>
      <c r="ADK116" s="8"/>
      <c r="ADL116" s="8"/>
      <c r="ADM116" s="8"/>
      <c r="ADN116" s="8"/>
      <c r="ADO116" s="8"/>
      <c r="ADP116" s="8"/>
      <c r="ADQ116" s="8"/>
      <c r="ADR116" s="8"/>
      <c r="ADS116" s="8"/>
      <c r="ADT116" s="8"/>
      <c r="ADU116" s="8"/>
      <c r="ADV116" s="8"/>
      <c r="ADW116" s="8"/>
      <c r="ADX116" s="8"/>
      <c r="ADY116" s="8"/>
      <c r="ADZ116" s="8"/>
      <c r="AEA116" s="8"/>
      <c r="AEB116" s="8"/>
      <c r="AEC116" s="8"/>
      <c r="AED116" s="8"/>
      <c r="AEE116" s="8"/>
      <c r="AEF116" s="8"/>
      <c r="AEG116" s="8"/>
      <c r="AEH116" s="8"/>
      <c r="AEI116" s="8"/>
      <c r="AEJ116" s="8"/>
      <c r="AEK116" s="8"/>
      <c r="AEL116" s="8"/>
      <c r="AEM116" s="8"/>
      <c r="AEN116" s="8"/>
      <c r="AEO116" s="8"/>
      <c r="AEP116" s="8"/>
      <c r="AEQ116" s="8"/>
      <c r="AER116" s="8"/>
      <c r="AES116" s="8"/>
      <c r="AET116" s="8"/>
      <c r="AEU116" s="8"/>
      <c r="AEV116" s="8"/>
      <c r="AEW116" s="8"/>
      <c r="AEX116" s="8"/>
      <c r="AEY116" s="8"/>
      <c r="AEZ116" s="8"/>
      <c r="AFA116" s="8"/>
      <c r="AFB116" s="8"/>
      <c r="AFC116" s="8"/>
      <c r="AFD116" s="8"/>
      <c r="AFE116" s="8"/>
      <c r="AFF116" s="8"/>
      <c r="AFG116" s="8"/>
      <c r="AFH116" s="8"/>
      <c r="AFI116" s="8"/>
      <c r="AFJ116" s="8"/>
      <c r="AFK116" s="8"/>
      <c r="AFL116" s="8"/>
      <c r="AFM116" s="8"/>
      <c r="AFN116" s="8"/>
      <c r="AFO116" s="8"/>
      <c r="AFP116" s="8"/>
      <c r="AFQ116" s="8"/>
      <c r="AFR116" s="8"/>
      <c r="AFS116" s="8"/>
      <c r="AFT116" s="8"/>
      <c r="AFU116" s="8"/>
      <c r="AFV116" s="8"/>
      <c r="AFW116" s="8"/>
      <c r="AFX116" s="8"/>
      <c r="AFY116" s="8"/>
      <c r="AFZ116" s="8"/>
      <c r="AGA116" s="8"/>
      <c r="AGB116" s="8"/>
      <c r="AGC116" s="8"/>
      <c r="AGD116" s="8"/>
      <c r="AGE116" s="8"/>
      <c r="AGF116" s="8"/>
      <c r="AGG116" s="8"/>
      <c r="AGH116" s="8"/>
      <c r="AGI116" s="8"/>
      <c r="AGJ116" s="8"/>
      <c r="AGK116" s="8"/>
      <c r="AGL116" s="8"/>
      <c r="AGM116" s="8"/>
      <c r="AGN116" s="8"/>
      <c r="AGO116" s="8"/>
      <c r="AGP116" s="8"/>
      <c r="AGQ116" s="8"/>
      <c r="AGR116" s="8"/>
      <c r="AGS116" s="8"/>
      <c r="AGT116" s="8"/>
      <c r="AGU116" s="8"/>
      <c r="AGV116" s="8"/>
      <c r="AGW116" s="8"/>
      <c r="AGX116" s="8"/>
      <c r="AGY116" s="8"/>
      <c r="AGZ116" s="8"/>
      <c r="AHA116" s="8"/>
      <c r="AHB116" s="8"/>
      <c r="AHC116" s="8"/>
      <c r="AHD116" s="8"/>
      <c r="AHE116" s="8"/>
      <c r="AHF116" s="8"/>
      <c r="AHG116" s="8"/>
      <c r="AHH116" s="8"/>
      <c r="AHI116" s="8"/>
      <c r="AHJ116" s="8"/>
      <c r="AHK116" s="8"/>
      <c r="AHL116" s="8"/>
      <c r="AHM116" s="8"/>
      <c r="AHN116" s="8"/>
      <c r="AHO116" s="8"/>
      <c r="AHP116" s="8"/>
      <c r="AHQ116" s="8"/>
      <c r="AHR116" s="8"/>
      <c r="AHS116" s="8"/>
      <c r="AHT116" s="8"/>
      <c r="AHU116" s="8"/>
      <c r="AHV116" s="8"/>
      <c r="AHW116" s="8"/>
      <c r="AHX116" s="8"/>
      <c r="AHY116" s="8"/>
      <c r="AHZ116" s="8"/>
      <c r="AIA116" s="8"/>
      <c r="AIB116" s="8"/>
      <c r="AIC116" s="8"/>
      <c r="AID116" s="8"/>
      <c r="AIE116" s="8"/>
      <c r="AIF116" s="8"/>
      <c r="AIG116" s="8"/>
      <c r="AIH116" s="8"/>
      <c r="AII116" s="8"/>
      <c r="AIJ116" s="8"/>
      <c r="AIK116" s="8"/>
      <c r="AIL116" s="8"/>
      <c r="AIM116" s="8"/>
      <c r="AIN116" s="8"/>
      <c r="AIO116" s="8"/>
      <c r="AIP116" s="8"/>
      <c r="AIQ116" s="8"/>
      <c r="AIR116" s="8"/>
      <c r="AIS116" s="8"/>
      <c r="AIT116" s="8"/>
      <c r="AIU116" s="8"/>
      <c r="AIV116" s="8"/>
      <c r="AIW116" s="8"/>
      <c r="AIX116" s="8"/>
      <c r="AIY116" s="8"/>
      <c r="AIZ116" s="8"/>
      <c r="AJA116" s="8"/>
      <c r="AJB116" s="8"/>
      <c r="AJC116" s="8"/>
      <c r="AJD116" s="8"/>
      <c r="AJE116" s="8"/>
      <c r="AJF116" s="8"/>
      <c r="AJG116" s="8"/>
      <c r="AJH116" s="8"/>
      <c r="AJI116" s="8"/>
      <c r="AJJ116" s="8"/>
      <c r="AJK116" s="8"/>
      <c r="AJL116" s="8"/>
      <c r="AJM116" s="8"/>
      <c r="AJN116" s="8"/>
      <c r="AJO116" s="8"/>
      <c r="AJP116" s="8"/>
      <c r="AJQ116" s="8"/>
      <c r="AJR116" s="8"/>
      <c r="AJS116" s="8"/>
      <c r="AJT116" s="8"/>
      <c r="AJU116" s="8"/>
      <c r="AJV116" s="8"/>
      <c r="AJW116" s="8"/>
      <c r="AJX116" s="8"/>
      <c r="AJY116" s="8"/>
      <c r="AJZ116" s="8"/>
      <c r="AKA116" s="8"/>
      <c r="AKB116" s="8"/>
      <c r="AKC116" s="8"/>
      <c r="AKD116" s="8"/>
      <c r="AKE116" s="8"/>
      <c r="AKF116" s="8"/>
      <c r="AKG116" s="8"/>
      <c r="AKH116" s="8"/>
      <c r="AKI116" s="8"/>
      <c r="AKJ116" s="8"/>
      <c r="AKK116" s="8"/>
      <c r="AKL116" s="8"/>
      <c r="AKM116" s="8"/>
      <c r="AKN116" s="8"/>
      <c r="AKO116" s="8"/>
      <c r="AKP116" s="8"/>
      <c r="AKQ116" s="8"/>
    </row>
    <row r="117" spans="1:979" s="378" customFormat="1" ht="26.25" customHeight="1" x14ac:dyDescent="0.3">
      <c r="A117" s="371" t="s">
        <v>133</v>
      </c>
      <c r="B117" s="370">
        <v>2260521</v>
      </c>
      <c r="C117" s="317">
        <v>7180</v>
      </c>
      <c r="D117" s="235">
        <f t="shared" si="30"/>
        <v>0</v>
      </c>
      <c r="E117" s="251">
        <f t="shared" si="26"/>
        <v>7180</v>
      </c>
      <c r="F117" s="96">
        <f t="shared" si="24"/>
        <v>0</v>
      </c>
      <c r="G117" s="372">
        <v>7180</v>
      </c>
      <c r="H117" s="372"/>
      <c r="I117" s="372">
        <f t="shared" si="22"/>
        <v>0</v>
      </c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5">
        <f t="shared" si="25"/>
        <v>7180</v>
      </c>
      <c r="AD117" s="27">
        <f t="shared" si="31"/>
        <v>7180</v>
      </c>
      <c r="AE117" s="374"/>
      <c r="AF117" s="27">
        <f t="shared" si="21"/>
        <v>7180</v>
      </c>
      <c r="AG117" s="375"/>
      <c r="AH117" s="375"/>
      <c r="AI117" s="375"/>
      <c r="AJ117" s="306"/>
      <c r="AK117" s="306"/>
      <c r="AL117" s="306"/>
      <c r="AM117" s="306"/>
      <c r="AN117" s="306"/>
      <c r="AO117" s="306"/>
      <c r="AP117" s="306"/>
      <c r="AQ117" s="376"/>
      <c r="AR117" s="376"/>
      <c r="AS117" s="376"/>
      <c r="AT117" s="376"/>
      <c r="AU117" s="376"/>
      <c r="AV117" s="376"/>
      <c r="AW117" s="376"/>
      <c r="AX117" s="376"/>
      <c r="AY117" s="376"/>
      <c r="AZ117" s="376"/>
      <c r="BA117" s="376"/>
      <c r="BB117" s="376"/>
      <c r="BC117" s="376"/>
      <c r="BD117" s="376"/>
      <c r="BE117" s="376"/>
      <c r="BF117" s="376"/>
      <c r="BG117" s="376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6"/>
      <c r="BS117" s="376"/>
      <c r="BT117" s="377"/>
      <c r="BU117" s="377"/>
    </row>
    <row r="118" spans="1:979" s="266" customFormat="1" ht="28.5" customHeight="1" x14ac:dyDescent="0.3">
      <c r="A118" s="278" t="s">
        <v>134</v>
      </c>
      <c r="B118" s="379">
        <v>2910000</v>
      </c>
      <c r="C118" s="380"/>
      <c r="D118" s="381">
        <f>H118</f>
        <v>0</v>
      </c>
      <c r="E118" s="381">
        <f>C118-D118</f>
        <v>0</v>
      </c>
      <c r="F118" s="126" t="e">
        <f t="shared" si="24"/>
        <v>#DIV/0!</v>
      </c>
      <c r="G118" s="381"/>
      <c r="H118" s="381"/>
      <c r="I118" s="381" t="e">
        <f t="shared" si="22"/>
        <v>#DIV/0!</v>
      </c>
      <c r="J118" s="382"/>
      <c r="K118" s="382"/>
      <c r="L118" s="382"/>
      <c r="M118" s="382"/>
      <c r="N118" s="382"/>
      <c r="O118" s="382"/>
      <c r="P118" s="382"/>
      <c r="Q118" s="382"/>
      <c r="R118" s="382"/>
      <c r="S118" s="382"/>
      <c r="T118" s="382"/>
      <c r="U118" s="382"/>
      <c r="V118" s="382"/>
      <c r="W118" s="382"/>
      <c r="X118" s="382"/>
      <c r="Y118" s="382"/>
      <c r="Z118" s="382"/>
      <c r="AA118" s="382"/>
      <c r="AB118" s="382"/>
      <c r="AC118" s="35">
        <f t="shared" si="25"/>
        <v>0</v>
      </c>
      <c r="AD118" s="27">
        <f t="shared" si="31"/>
        <v>0</v>
      </c>
      <c r="AE118" s="329"/>
      <c r="AF118" s="27">
        <f t="shared" si="21"/>
        <v>0</v>
      </c>
      <c r="AG118" s="330"/>
      <c r="AH118" s="330"/>
      <c r="AI118" s="330"/>
      <c r="AJ118" s="255"/>
      <c r="AK118" s="255"/>
      <c r="AL118" s="255"/>
      <c r="AM118" s="255"/>
      <c r="AN118" s="255"/>
      <c r="AO118" s="255"/>
      <c r="AP118" s="255"/>
      <c r="AQ118" s="256"/>
      <c r="AR118" s="256"/>
      <c r="AS118" s="256"/>
      <c r="AT118" s="256"/>
      <c r="AU118" s="256"/>
      <c r="AV118" s="256"/>
      <c r="AW118" s="256"/>
      <c r="AX118" s="256"/>
      <c r="AY118" s="256"/>
      <c r="AZ118" s="256"/>
      <c r="BA118" s="256"/>
      <c r="BB118" s="256"/>
      <c r="BC118" s="256"/>
      <c r="BD118" s="256"/>
      <c r="BE118" s="256"/>
      <c r="BF118" s="256"/>
      <c r="BG118" s="256"/>
      <c r="BH118" s="256"/>
      <c r="BI118" s="256"/>
      <c r="BJ118" s="256"/>
      <c r="BK118" s="256"/>
      <c r="BL118" s="256"/>
      <c r="BM118" s="256"/>
      <c r="BN118" s="256"/>
      <c r="BO118" s="256"/>
      <c r="BP118" s="256"/>
      <c r="BQ118" s="256"/>
      <c r="BR118" s="256"/>
      <c r="BS118" s="256"/>
      <c r="BT118" s="265"/>
      <c r="BU118" s="265"/>
    </row>
    <row r="119" spans="1:979" s="391" customFormat="1" ht="24" customHeight="1" x14ac:dyDescent="0.35">
      <c r="A119" s="383" t="s">
        <v>48</v>
      </c>
      <c r="B119" s="384" t="s">
        <v>135</v>
      </c>
      <c r="C119" s="385">
        <f>C122+C124+C126+C128+C130+C132+C137+C120</f>
        <v>677855</v>
      </c>
      <c r="D119" s="385">
        <f>D122+D124+D126+D128+D130+D132+D137+D120</f>
        <v>109860</v>
      </c>
      <c r="E119" s="385">
        <f>E122+E124+E126+E128+E130+E132+E137+E120</f>
        <v>567995</v>
      </c>
      <c r="F119" s="154">
        <f t="shared" si="24"/>
        <v>16.207005923095647</v>
      </c>
      <c r="G119" s="385">
        <f>G122+G124+G126+G128+G130+G132+G137+G120</f>
        <v>469175</v>
      </c>
      <c r="H119" s="385">
        <f>H122+H124+H126+H128+H130+H132+H137+H120</f>
        <v>109860</v>
      </c>
      <c r="I119" s="385">
        <f t="shared" si="22"/>
        <v>23.415569883305803</v>
      </c>
      <c r="J119" s="386"/>
      <c r="K119" s="386"/>
      <c r="L119" s="386"/>
      <c r="M119" s="386"/>
      <c r="N119" s="386"/>
      <c r="O119" s="386"/>
      <c r="P119" s="386"/>
      <c r="Q119" s="386"/>
      <c r="R119" s="386"/>
      <c r="S119" s="386"/>
      <c r="T119" s="386"/>
      <c r="U119" s="386"/>
      <c r="V119" s="386"/>
      <c r="W119" s="386"/>
      <c r="X119" s="386"/>
      <c r="Y119" s="386"/>
      <c r="Z119" s="386"/>
      <c r="AA119" s="386"/>
      <c r="AB119" s="386"/>
      <c r="AC119" s="35">
        <f t="shared" si="25"/>
        <v>359315</v>
      </c>
      <c r="AD119" s="27">
        <f t="shared" si="31"/>
        <v>677855</v>
      </c>
      <c r="AE119" s="387"/>
      <c r="AF119" s="27">
        <f t="shared" si="21"/>
        <v>677855</v>
      </c>
      <c r="AG119" s="388"/>
      <c r="AH119" s="388"/>
      <c r="AI119" s="388"/>
      <c r="AJ119" s="389"/>
      <c r="AK119" s="389"/>
      <c r="AL119" s="389"/>
      <c r="AM119" s="389"/>
      <c r="AN119" s="389"/>
      <c r="AO119" s="389"/>
      <c r="AP119" s="389"/>
      <c r="AQ119" s="389"/>
      <c r="AR119" s="389"/>
      <c r="AS119" s="389"/>
      <c r="AT119" s="389"/>
      <c r="AU119" s="389"/>
      <c r="AV119" s="389"/>
      <c r="AW119" s="389"/>
      <c r="AX119" s="389"/>
      <c r="AY119" s="389"/>
      <c r="AZ119" s="389"/>
      <c r="BA119" s="389"/>
      <c r="BB119" s="389"/>
      <c r="BC119" s="389"/>
      <c r="BD119" s="389"/>
      <c r="BE119" s="389"/>
      <c r="BF119" s="389"/>
      <c r="BG119" s="389"/>
      <c r="BH119" s="389"/>
      <c r="BI119" s="389"/>
      <c r="BJ119" s="389"/>
      <c r="BK119" s="389"/>
      <c r="BL119" s="389"/>
      <c r="BM119" s="389"/>
      <c r="BN119" s="389"/>
      <c r="BO119" s="389"/>
      <c r="BP119" s="389"/>
      <c r="BQ119" s="389"/>
      <c r="BR119" s="389"/>
      <c r="BS119" s="389"/>
      <c r="BT119" s="390"/>
      <c r="BU119" s="390"/>
    </row>
    <row r="120" spans="1:979" s="395" customFormat="1" ht="24" customHeight="1" x14ac:dyDescent="0.3">
      <c r="A120" s="305" t="s">
        <v>136</v>
      </c>
      <c r="B120" s="279">
        <v>340</v>
      </c>
      <c r="C120" s="280">
        <f>C121</f>
        <v>0</v>
      </c>
      <c r="D120" s="280">
        <f>D121</f>
        <v>0</v>
      </c>
      <c r="E120" s="280">
        <f>E121</f>
        <v>0</v>
      </c>
      <c r="F120" s="126" t="e">
        <f t="shared" si="24"/>
        <v>#DIV/0!</v>
      </c>
      <c r="G120" s="280">
        <f>G121</f>
        <v>0</v>
      </c>
      <c r="H120" s="280">
        <f>H121</f>
        <v>0</v>
      </c>
      <c r="I120" s="280" t="e">
        <f t="shared" si="22"/>
        <v>#DIV/0!</v>
      </c>
      <c r="J120" s="281"/>
      <c r="K120" s="281"/>
      <c r="L120" s="281"/>
      <c r="M120" s="281"/>
      <c r="N120" s="281"/>
      <c r="O120" s="281"/>
      <c r="P120" s="281"/>
      <c r="Q120" s="281"/>
      <c r="R120" s="281"/>
      <c r="S120" s="281"/>
      <c r="T120" s="281"/>
      <c r="U120" s="281"/>
      <c r="V120" s="281"/>
      <c r="W120" s="281"/>
      <c r="X120" s="281"/>
      <c r="Y120" s="281"/>
      <c r="Z120" s="281"/>
      <c r="AA120" s="281"/>
      <c r="AB120" s="281"/>
      <c r="AC120" s="35">
        <f t="shared" si="25"/>
        <v>0</v>
      </c>
      <c r="AD120" s="27">
        <f t="shared" si="31"/>
        <v>0</v>
      </c>
      <c r="AE120" s="392"/>
      <c r="AF120" s="27">
        <f t="shared" si="21"/>
        <v>0</v>
      </c>
      <c r="AG120" s="393"/>
      <c r="AH120" s="393"/>
      <c r="AI120" s="393"/>
      <c r="AJ120" s="394"/>
      <c r="AK120" s="394"/>
      <c r="AL120" s="394"/>
      <c r="AM120" s="394"/>
      <c r="AN120" s="394"/>
      <c r="AO120" s="394"/>
      <c r="AP120" s="394"/>
      <c r="AQ120" s="394"/>
      <c r="AR120" s="394"/>
      <c r="AS120" s="394"/>
      <c r="AT120" s="394"/>
      <c r="AU120" s="394"/>
      <c r="AV120" s="394"/>
      <c r="AW120" s="394"/>
      <c r="AX120" s="394"/>
      <c r="AY120" s="394"/>
      <c r="AZ120" s="394"/>
      <c r="BA120" s="394"/>
      <c r="BB120" s="394"/>
      <c r="BC120" s="394"/>
      <c r="BD120" s="394"/>
      <c r="BE120" s="394"/>
      <c r="BF120" s="394"/>
      <c r="BG120" s="394"/>
      <c r="BH120" s="394"/>
      <c r="BI120" s="394"/>
      <c r="BJ120" s="394"/>
      <c r="BK120" s="394"/>
      <c r="BL120" s="394"/>
      <c r="BM120" s="394"/>
      <c r="BN120" s="394"/>
      <c r="BO120" s="394"/>
      <c r="BP120" s="394"/>
      <c r="BQ120" s="394"/>
      <c r="BR120" s="394"/>
      <c r="BS120" s="394"/>
      <c r="BT120" s="394"/>
      <c r="BU120" s="394"/>
    </row>
    <row r="121" spans="1:979" s="347" customFormat="1" ht="36" customHeight="1" x14ac:dyDescent="0.25">
      <c r="A121" s="348" t="s">
        <v>126</v>
      </c>
      <c r="B121" s="396">
        <v>3400045</v>
      </c>
      <c r="C121" s="397"/>
      <c r="D121" s="340">
        <f>H121</f>
        <v>0</v>
      </c>
      <c r="E121" s="340">
        <f>C121-D121</f>
        <v>0</v>
      </c>
      <c r="F121" s="96" t="e">
        <f t="shared" si="24"/>
        <v>#DIV/0!</v>
      </c>
      <c r="G121" s="340"/>
      <c r="H121" s="340"/>
      <c r="I121" s="340" t="e">
        <f t="shared" si="22"/>
        <v>#DIV/0!</v>
      </c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5">
        <f t="shared" si="25"/>
        <v>0</v>
      </c>
      <c r="AD121" s="27">
        <f t="shared" si="31"/>
        <v>0</v>
      </c>
      <c r="AE121" s="342"/>
      <c r="AF121" s="27">
        <f t="shared" si="21"/>
        <v>0</v>
      </c>
      <c r="AG121" s="343"/>
      <c r="AH121" s="343"/>
      <c r="AI121" s="343"/>
      <c r="AJ121" s="344"/>
      <c r="AK121" s="344"/>
      <c r="AL121" s="344"/>
      <c r="AM121" s="344"/>
      <c r="AN121" s="344"/>
      <c r="AO121" s="344"/>
      <c r="AP121" s="344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  <c r="BJ121" s="345"/>
      <c r="BK121" s="345"/>
      <c r="BL121" s="345"/>
      <c r="BM121" s="345"/>
      <c r="BN121" s="345"/>
      <c r="BO121" s="345"/>
      <c r="BP121" s="345"/>
      <c r="BQ121" s="345"/>
      <c r="BR121" s="345"/>
      <c r="BS121" s="345"/>
      <c r="BT121" s="346"/>
      <c r="BU121" s="346"/>
    </row>
    <row r="122" spans="1:979" s="395" customFormat="1" ht="31.5" x14ac:dyDescent="0.3">
      <c r="A122" s="305" t="s">
        <v>137</v>
      </c>
      <c r="B122" s="279">
        <v>341</v>
      </c>
      <c r="C122" s="280">
        <f>C123</f>
        <v>22000</v>
      </c>
      <c r="D122" s="280">
        <f>D123</f>
        <v>0</v>
      </c>
      <c r="E122" s="280">
        <f>E123</f>
        <v>22000</v>
      </c>
      <c r="F122" s="126">
        <f t="shared" si="24"/>
        <v>0</v>
      </c>
      <c r="G122" s="280">
        <f>G123</f>
        <v>0</v>
      </c>
      <c r="H122" s="280">
        <f>H123</f>
        <v>0</v>
      </c>
      <c r="I122" s="280" t="e">
        <f t="shared" si="22"/>
        <v>#DIV/0!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1"/>
      <c r="X122" s="281"/>
      <c r="Y122" s="281"/>
      <c r="Z122" s="281"/>
      <c r="AA122" s="281"/>
      <c r="AB122" s="281"/>
      <c r="AC122" s="35">
        <f t="shared" si="25"/>
        <v>0</v>
      </c>
      <c r="AD122" s="27">
        <f t="shared" si="31"/>
        <v>22000</v>
      </c>
      <c r="AE122" s="392"/>
      <c r="AF122" s="27">
        <f t="shared" si="21"/>
        <v>22000</v>
      </c>
      <c r="AG122" s="393"/>
      <c r="AH122" s="393"/>
      <c r="AI122" s="393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  <c r="BF122" s="306"/>
      <c r="BG122" s="306"/>
      <c r="BH122" s="306"/>
      <c r="BI122" s="306"/>
      <c r="BJ122" s="306"/>
      <c r="BK122" s="306"/>
      <c r="BL122" s="306"/>
      <c r="BM122" s="306"/>
      <c r="BN122" s="306"/>
      <c r="BO122" s="306"/>
      <c r="BP122" s="306"/>
      <c r="BQ122" s="306"/>
      <c r="BR122" s="306"/>
      <c r="BS122" s="306"/>
      <c r="BT122" s="394"/>
      <c r="BU122" s="394"/>
    </row>
    <row r="123" spans="1:979" s="311" customFormat="1" ht="31.5" x14ac:dyDescent="0.3">
      <c r="A123" s="291" t="s">
        <v>138</v>
      </c>
      <c r="B123" s="334">
        <v>3410001</v>
      </c>
      <c r="C123" s="293">
        <v>22000</v>
      </c>
      <c r="D123" s="251">
        <f>H123</f>
        <v>0</v>
      </c>
      <c r="E123" s="251">
        <f>C123-D123</f>
        <v>22000</v>
      </c>
      <c r="F123" s="96">
        <f t="shared" si="24"/>
        <v>0</v>
      </c>
      <c r="G123" s="251"/>
      <c r="H123" s="251"/>
      <c r="I123" s="251" t="e">
        <f t="shared" si="22"/>
        <v>#DIV/0!</v>
      </c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  <c r="U123" s="252"/>
      <c r="V123" s="252"/>
      <c r="W123" s="252"/>
      <c r="X123" s="252"/>
      <c r="Y123" s="252"/>
      <c r="Z123" s="252"/>
      <c r="AA123" s="252"/>
      <c r="AB123" s="252"/>
      <c r="AC123" s="35">
        <f t="shared" si="25"/>
        <v>0</v>
      </c>
      <c r="AD123" s="27">
        <f t="shared" si="31"/>
        <v>22000</v>
      </c>
      <c r="AE123" s="294"/>
      <c r="AF123" s="27">
        <f t="shared" si="21"/>
        <v>22000</v>
      </c>
      <c r="AG123" s="295"/>
      <c r="AH123" s="295"/>
      <c r="AI123" s="295"/>
      <c r="AJ123" s="296"/>
      <c r="AK123" s="296"/>
      <c r="AL123" s="296"/>
      <c r="AM123" s="296"/>
      <c r="AN123" s="296"/>
      <c r="AO123" s="296"/>
      <c r="AP123" s="296"/>
      <c r="AQ123" s="309"/>
      <c r="AR123" s="309"/>
      <c r="AS123" s="309"/>
      <c r="AT123" s="309"/>
      <c r="AU123" s="309"/>
      <c r="AV123" s="309"/>
      <c r="AW123" s="309"/>
      <c r="AX123" s="309"/>
      <c r="AY123" s="309"/>
      <c r="AZ123" s="309"/>
      <c r="BA123" s="309"/>
      <c r="BB123" s="309"/>
      <c r="BC123" s="309"/>
      <c r="BD123" s="309"/>
      <c r="BE123" s="309"/>
      <c r="BF123" s="309"/>
      <c r="BG123" s="309"/>
      <c r="BH123" s="309"/>
      <c r="BI123" s="309"/>
      <c r="BJ123" s="309"/>
      <c r="BK123" s="309"/>
      <c r="BL123" s="309"/>
      <c r="BM123" s="309"/>
      <c r="BN123" s="309"/>
      <c r="BO123" s="309"/>
      <c r="BP123" s="309"/>
      <c r="BQ123" s="309"/>
      <c r="BR123" s="309"/>
      <c r="BS123" s="309"/>
      <c r="BT123" s="310"/>
      <c r="BU123" s="310"/>
    </row>
    <row r="124" spans="1:979" s="402" customFormat="1" ht="18.75" x14ac:dyDescent="0.3">
      <c r="A124" s="398" t="s">
        <v>139</v>
      </c>
      <c r="B124" s="399">
        <v>342</v>
      </c>
      <c r="C124" s="400">
        <f>C125</f>
        <v>0</v>
      </c>
      <c r="D124" s="400">
        <f>D125</f>
        <v>0</v>
      </c>
      <c r="E124" s="400">
        <f>E125</f>
        <v>0</v>
      </c>
      <c r="F124" s="126" t="e">
        <f t="shared" si="24"/>
        <v>#DIV/0!</v>
      </c>
      <c r="G124" s="400">
        <f>G125</f>
        <v>0</v>
      </c>
      <c r="H124" s="400">
        <f>H125</f>
        <v>0</v>
      </c>
      <c r="I124" s="400" t="e">
        <f t="shared" si="22"/>
        <v>#DIV/0!</v>
      </c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35">
        <f t="shared" si="25"/>
        <v>0</v>
      </c>
      <c r="AD124" s="27">
        <f t="shared" si="31"/>
        <v>0</v>
      </c>
      <c r="AE124" s="329"/>
      <c r="AF124" s="27">
        <f t="shared" si="21"/>
        <v>0</v>
      </c>
      <c r="AG124" s="330"/>
      <c r="AH124" s="330"/>
      <c r="AI124" s="330"/>
      <c r="AJ124" s="255"/>
      <c r="AK124" s="255"/>
      <c r="AL124" s="255"/>
      <c r="AM124" s="255"/>
      <c r="AN124" s="255"/>
      <c r="AO124" s="255"/>
      <c r="AP124" s="255"/>
      <c r="AQ124" s="255"/>
      <c r="AR124" s="255"/>
      <c r="AS124" s="255"/>
      <c r="AT124" s="255"/>
      <c r="AU124" s="255"/>
      <c r="AV124" s="255"/>
      <c r="AW124" s="255"/>
      <c r="AX124" s="255"/>
      <c r="AY124" s="255"/>
      <c r="AZ124" s="255"/>
      <c r="BA124" s="255"/>
      <c r="BB124" s="255"/>
      <c r="BC124" s="255"/>
      <c r="BD124" s="255"/>
      <c r="BE124" s="255"/>
      <c r="BF124" s="255"/>
      <c r="BG124" s="255"/>
      <c r="BH124" s="255"/>
      <c r="BI124" s="255"/>
      <c r="BJ124" s="255"/>
      <c r="BK124" s="255"/>
      <c r="BL124" s="255"/>
      <c r="BM124" s="255"/>
      <c r="BN124" s="255"/>
      <c r="BO124" s="255"/>
      <c r="BP124" s="255"/>
      <c r="BQ124" s="255"/>
      <c r="BR124" s="255"/>
      <c r="BS124" s="255"/>
      <c r="BT124" s="401"/>
      <c r="BU124" s="401"/>
    </row>
    <row r="125" spans="1:979" s="410" customFormat="1" ht="33" customHeight="1" x14ac:dyDescent="0.3">
      <c r="A125" s="403" t="s">
        <v>140</v>
      </c>
      <c r="B125" s="404">
        <v>3420000</v>
      </c>
      <c r="C125" s="405"/>
      <c r="D125" s="318">
        <f>H125</f>
        <v>0</v>
      </c>
      <c r="E125" s="318">
        <f>C125-D125</f>
        <v>0</v>
      </c>
      <c r="F125" s="96" t="e">
        <f t="shared" si="24"/>
        <v>#DIV/0!</v>
      </c>
      <c r="G125" s="318"/>
      <c r="H125" s="318"/>
      <c r="I125" s="318" t="e">
        <f t="shared" si="22"/>
        <v>#DIV/0!</v>
      </c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5">
        <f t="shared" si="25"/>
        <v>0</v>
      </c>
      <c r="AD125" s="27">
        <f t="shared" si="31"/>
        <v>0</v>
      </c>
      <c r="AE125" s="406"/>
      <c r="AF125" s="27">
        <f t="shared" si="21"/>
        <v>0</v>
      </c>
      <c r="AG125" s="407"/>
      <c r="AH125" s="407"/>
      <c r="AI125" s="407"/>
      <c r="AJ125" s="408"/>
      <c r="AK125" s="408"/>
      <c r="AL125" s="408"/>
      <c r="AM125" s="408"/>
      <c r="AN125" s="408"/>
      <c r="AO125" s="408"/>
      <c r="AP125" s="408"/>
      <c r="AQ125" s="409"/>
      <c r="AR125" s="409"/>
      <c r="AS125" s="409"/>
      <c r="AT125" s="409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409"/>
      <c r="BR125" s="409"/>
      <c r="BS125" s="409"/>
      <c r="BT125" s="409"/>
      <c r="BU125" s="409"/>
    </row>
    <row r="126" spans="1:979" s="418" customFormat="1" ht="33" customHeight="1" x14ac:dyDescent="0.3">
      <c r="A126" s="411" t="s">
        <v>141</v>
      </c>
      <c r="B126" s="412">
        <v>343</v>
      </c>
      <c r="C126" s="413">
        <f>C127</f>
        <v>2775</v>
      </c>
      <c r="D126" s="413">
        <f>D127</f>
        <v>2775</v>
      </c>
      <c r="E126" s="413">
        <f>E127</f>
        <v>0</v>
      </c>
      <c r="F126" s="126">
        <f t="shared" si="24"/>
        <v>100</v>
      </c>
      <c r="G126" s="413">
        <f>G127</f>
        <v>2775</v>
      </c>
      <c r="H126" s="413">
        <f>H127</f>
        <v>2775</v>
      </c>
      <c r="I126" s="413">
        <f t="shared" si="22"/>
        <v>100</v>
      </c>
      <c r="J126" s="414"/>
      <c r="K126" s="414"/>
      <c r="L126" s="414"/>
      <c r="M126" s="414"/>
      <c r="N126" s="414"/>
      <c r="O126" s="414"/>
      <c r="P126" s="414"/>
      <c r="Q126" s="414"/>
      <c r="R126" s="414"/>
      <c r="S126" s="414"/>
      <c r="T126" s="414"/>
      <c r="U126" s="414"/>
      <c r="V126" s="414"/>
      <c r="W126" s="414"/>
      <c r="X126" s="414"/>
      <c r="Y126" s="414"/>
      <c r="Z126" s="414"/>
      <c r="AA126" s="414"/>
      <c r="AB126" s="414"/>
      <c r="AC126" s="35">
        <f t="shared" si="25"/>
        <v>0</v>
      </c>
      <c r="AD126" s="27">
        <f t="shared" si="31"/>
        <v>2775</v>
      </c>
      <c r="AE126" s="415"/>
      <c r="AF126" s="27">
        <f t="shared" si="21"/>
        <v>2775</v>
      </c>
      <c r="AG126" s="416"/>
      <c r="AH126" s="416"/>
      <c r="AI126" s="416"/>
      <c r="AJ126" s="408"/>
      <c r="AK126" s="408"/>
      <c r="AL126" s="408"/>
      <c r="AM126" s="408"/>
      <c r="AN126" s="408"/>
      <c r="AO126" s="408"/>
      <c r="AP126" s="408"/>
      <c r="AQ126" s="408"/>
      <c r="AR126" s="408"/>
      <c r="AS126" s="408"/>
      <c r="AT126" s="408"/>
      <c r="AU126" s="408"/>
      <c r="AV126" s="408"/>
      <c r="AW126" s="408"/>
      <c r="AX126" s="408"/>
      <c r="AY126" s="408"/>
      <c r="AZ126" s="408"/>
      <c r="BA126" s="408"/>
      <c r="BB126" s="408"/>
      <c r="BC126" s="408"/>
      <c r="BD126" s="408"/>
      <c r="BE126" s="408"/>
      <c r="BF126" s="408"/>
      <c r="BG126" s="408"/>
      <c r="BH126" s="408"/>
      <c r="BI126" s="408"/>
      <c r="BJ126" s="408"/>
      <c r="BK126" s="408"/>
      <c r="BL126" s="408"/>
      <c r="BM126" s="408"/>
      <c r="BN126" s="408"/>
      <c r="BO126" s="408"/>
      <c r="BP126" s="408"/>
      <c r="BQ126" s="408"/>
      <c r="BR126" s="408"/>
      <c r="BS126" s="408"/>
      <c r="BT126" s="417"/>
      <c r="BU126" s="417"/>
    </row>
    <row r="127" spans="1:979" s="325" customFormat="1" ht="27" customHeight="1" x14ac:dyDescent="0.3">
      <c r="A127" s="291" t="s">
        <v>142</v>
      </c>
      <c r="B127" s="362">
        <v>3430002</v>
      </c>
      <c r="C127" s="293">
        <v>2775</v>
      </c>
      <c r="D127" s="318">
        <f>H127</f>
        <v>2775</v>
      </c>
      <c r="E127" s="318">
        <f>C127-D127</f>
        <v>0</v>
      </c>
      <c r="F127" s="96">
        <f t="shared" si="24"/>
        <v>100</v>
      </c>
      <c r="G127" s="318">
        <v>2775</v>
      </c>
      <c r="H127" s="318">
        <v>2775</v>
      </c>
      <c r="I127" s="318">
        <f t="shared" si="22"/>
        <v>100</v>
      </c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5">
        <f t="shared" si="25"/>
        <v>0</v>
      </c>
      <c r="AD127" s="27">
        <f t="shared" si="31"/>
        <v>2775</v>
      </c>
      <c r="AE127" s="320"/>
      <c r="AF127" s="27">
        <f t="shared" si="21"/>
        <v>2775</v>
      </c>
      <c r="AG127" s="321"/>
      <c r="AH127" s="321"/>
      <c r="AI127" s="321"/>
      <c r="AJ127" s="322"/>
      <c r="AK127" s="322"/>
      <c r="AL127" s="322"/>
      <c r="AM127" s="322"/>
      <c r="AN127" s="322"/>
      <c r="AO127" s="322"/>
      <c r="AP127" s="322"/>
      <c r="AQ127" s="323"/>
      <c r="AR127" s="323"/>
      <c r="AS127" s="323"/>
      <c r="AT127" s="323"/>
      <c r="AU127" s="323"/>
      <c r="AV127" s="323"/>
      <c r="AW127" s="323"/>
      <c r="AX127" s="323"/>
      <c r="AY127" s="323"/>
      <c r="AZ127" s="323"/>
      <c r="BA127" s="323"/>
      <c r="BB127" s="323"/>
      <c r="BC127" s="323"/>
      <c r="BD127" s="323"/>
      <c r="BE127" s="323"/>
      <c r="BF127" s="323"/>
      <c r="BG127" s="323"/>
      <c r="BH127" s="323"/>
      <c r="BI127" s="323"/>
      <c r="BJ127" s="323"/>
      <c r="BK127" s="323"/>
      <c r="BL127" s="323"/>
      <c r="BM127" s="323"/>
      <c r="BN127" s="323"/>
      <c r="BO127" s="323"/>
      <c r="BP127" s="323"/>
      <c r="BQ127" s="323"/>
      <c r="BR127" s="323"/>
      <c r="BS127" s="323"/>
      <c r="BT127" s="324"/>
      <c r="BU127" s="324"/>
    </row>
    <row r="128" spans="1:979" s="418" customFormat="1" ht="27" customHeight="1" x14ac:dyDescent="0.3">
      <c r="A128" s="398" t="s">
        <v>143</v>
      </c>
      <c r="B128" s="419">
        <v>344</v>
      </c>
      <c r="C128" s="400">
        <f>C129</f>
        <v>270000</v>
      </c>
      <c r="D128" s="400">
        <f>D129</f>
        <v>0</v>
      </c>
      <c r="E128" s="400">
        <f>E129</f>
        <v>270000</v>
      </c>
      <c r="F128" s="126">
        <f t="shared" si="24"/>
        <v>0</v>
      </c>
      <c r="G128" s="400">
        <f>G129</f>
        <v>270000</v>
      </c>
      <c r="H128" s="400">
        <f>H129</f>
        <v>0</v>
      </c>
      <c r="I128" s="400">
        <f t="shared" si="22"/>
        <v>0</v>
      </c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35">
        <f t="shared" si="25"/>
        <v>270000</v>
      </c>
      <c r="AD128" s="27">
        <f t="shared" si="31"/>
        <v>270000</v>
      </c>
      <c r="AE128" s="415"/>
      <c r="AF128" s="27">
        <f t="shared" si="21"/>
        <v>270000</v>
      </c>
      <c r="AG128" s="416"/>
      <c r="AH128" s="416"/>
      <c r="AI128" s="416"/>
      <c r="AJ128" s="408"/>
      <c r="AK128" s="408"/>
      <c r="AL128" s="408"/>
      <c r="AM128" s="408"/>
      <c r="AN128" s="408"/>
      <c r="AO128" s="408"/>
      <c r="AP128" s="408"/>
      <c r="AQ128" s="408"/>
      <c r="AR128" s="408"/>
      <c r="AS128" s="408"/>
      <c r="AT128" s="408"/>
      <c r="AU128" s="408"/>
      <c r="AV128" s="408"/>
      <c r="AW128" s="408"/>
      <c r="AX128" s="408"/>
      <c r="AY128" s="408"/>
      <c r="AZ128" s="408"/>
      <c r="BA128" s="408"/>
      <c r="BB128" s="408"/>
      <c r="BC128" s="408"/>
      <c r="BD128" s="408"/>
      <c r="BE128" s="408"/>
      <c r="BF128" s="408"/>
      <c r="BG128" s="408"/>
      <c r="BH128" s="408"/>
      <c r="BI128" s="408"/>
      <c r="BJ128" s="408"/>
      <c r="BK128" s="408"/>
      <c r="BL128" s="408"/>
      <c r="BM128" s="408"/>
      <c r="BN128" s="408"/>
      <c r="BO128" s="408"/>
      <c r="BP128" s="408"/>
      <c r="BQ128" s="408"/>
      <c r="BR128" s="408"/>
      <c r="BS128" s="408"/>
      <c r="BT128" s="417"/>
      <c r="BU128" s="417"/>
    </row>
    <row r="129" spans="1:73" s="325" customFormat="1" ht="18.75" x14ac:dyDescent="0.3">
      <c r="A129" s="420" t="s">
        <v>144</v>
      </c>
      <c r="B129" s="362">
        <v>3440000</v>
      </c>
      <c r="C129" s="293">
        <v>270000</v>
      </c>
      <c r="D129" s="318">
        <f>H129</f>
        <v>0</v>
      </c>
      <c r="E129" s="318">
        <f>C129-D129</f>
        <v>270000</v>
      </c>
      <c r="F129" s="96">
        <f t="shared" si="24"/>
        <v>0</v>
      </c>
      <c r="G129" s="318">
        <v>270000</v>
      </c>
      <c r="H129" s="318"/>
      <c r="I129" s="318">
        <f t="shared" si="22"/>
        <v>0</v>
      </c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5">
        <f t="shared" si="25"/>
        <v>270000</v>
      </c>
      <c r="AD129" s="27">
        <f t="shared" si="31"/>
        <v>270000</v>
      </c>
      <c r="AE129" s="320"/>
      <c r="AF129" s="27">
        <f t="shared" si="21"/>
        <v>270000</v>
      </c>
      <c r="AG129" s="321"/>
      <c r="AH129" s="321"/>
      <c r="AI129" s="321"/>
      <c r="AJ129" s="322"/>
      <c r="AK129" s="322"/>
      <c r="AL129" s="322"/>
      <c r="AM129" s="322"/>
      <c r="AN129" s="322"/>
      <c r="AO129" s="322"/>
      <c r="AP129" s="322"/>
      <c r="AQ129" s="323"/>
      <c r="AR129" s="323"/>
      <c r="AS129" s="323"/>
      <c r="AT129" s="323"/>
      <c r="AU129" s="323"/>
      <c r="AV129" s="323"/>
      <c r="AW129" s="323"/>
      <c r="AX129" s="323"/>
      <c r="AY129" s="323"/>
      <c r="AZ129" s="323"/>
      <c r="BA129" s="323"/>
      <c r="BB129" s="323"/>
      <c r="BC129" s="323"/>
      <c r="BD129" s="323"/>
      <c r="BE129" s="323"/>
      <c r="BF129" s="323"/>
      <c r="BG129" s="323"/>
      <c r="BH129" s="323"/>
      <c r="BI129" s="323"/>
      <c r="BJ129" s="323"/>
      <c r="BK129" s="323"/>
      <c r="BL129" s="323"/>
      <c r="BM129" s="323"/>
      <c r="BN129" s="323"/>
      <c r="BO129" s="323"/>
      <c r="BP129" s="323"/>
      <c r="BQ129" s="323"/>
      <c r="BR129" s="323"/>
      <c r="BS129" s="323"/>
      <c r="BT129" s="324"/>
      <c r="BU129" s="324"/>
    </row>
    <row r="130" spans="1:73" s="418" customFormat="1" ht="18.75" x14ac:dyDescent="0.3">
      <c r="A130" s="421" t="s">
        <v>145</v>
      </c>
      <c r="B130" s="419">
        <v>345</v>
      </c>
      <c r="C130" s="400">
        <f>C131</f>
        <v>127800</v>
      </c>
      <c r="D130" s="400">
        <f>D131</f>
        <v>94090</v>
      </c>
      <c r="E130" s="400">
        <f>E131</f>
        <v>33710</v>
      </c>
      <c r="F130" s="126">
        <f t="shared" si="24"/>
        <v>73.622848200312987</v>
      </c>
      <c r="G130" s="400">
        <f>G131</f>
        <v>127800</v>
      </c>
      <c r="H130" s="400">
        <f>H131</f>
        <v>94090</v>
      </c>
      <c r="I130" s="400">
        <f t="shared" si="22"/>
        <v>73.622848200312987</v>
      </c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35">
        <f t="shared" si="25"/>
        <v>33710</v>
      </c>
      <c r="AD130" s="27">
        <f t="shared" si="31"/>
        <v>127800</v>
      </c>
      <c r="AE130" s="415"/>
      <c r="AF130" s="27">
        <f t="shared" si="21"/>
        <v>127800</v>
      </c>
      <c r="AG130" s="416"/>
      <c r="AH130" s="416"/>
      <c r="AI130" s="416"/>
      <c r="AJ130" s="408"/>
      <c r="AK130" s="408"/>
      <c r="AL130" s="408"/>
      <c r="AM130" s="408"/>
      <c r="AN130" s="408"/>
      <c r="AO130" s="408"/>
      <c r="AP130" s="408"/>
      <c r="AQ130" s="408"/>
      <c r="AR130" s="408"/>
      <c r="AS130" s="408"/>
      <c r="AT130" s="408"/>
      <c r="AU130" s="408"/>
      <c r="AV130" s="408"/>
      <c r="AW130" s="408"/>
      <c r="AX130" s="408"/>
      <c r="AY130" s="408"/>
      <c r="AZ130" s="408"/>
      <c r="BA130" s="408"/>
      <c r="BB130" s="408"/>
      <c r="BC130" s="408"/>
      <c r="BD130" s="408"/>
      <c r="BE130" s="408"/>
      <c r="BF130" s="408"/>
      <c r="BG130" s="408"/>
      <c r="BH130" s="408"/>
      <c r="BI130" s="408"/>
      <c r="BJ130" s="408"/>
      <c r="BK130" s="408"/>
      <c r="BL130" s="408"/>
      <c r="BM130" s="408"/>
      <c r="BN130" s="408"/>
      <c r="BO130" s="408"/>
      <c r="BP130" s="408"/>
      <c r="BQ130" s="408"/>
      <c r="BR130" s="408"/>
      <c r="BS130" s="408"/>
      <c r="BT130" s="417"/>
      <c r="BU130" s="417"/>
    </row>
    <row r="131" spans="1:73" s="325" customFormat="1" ht="18.75" x14ac:dyDescent="0.3">
      <c r="A131" s="291" t="s">
        <v>146</v>
      </c>
      <c r="B131" s="362">
        <v>3450000</v>
      </c>
      <c r="C131" s="293">
        <v>127800</v>
      </c>
      <c r="D131" s="318">
        <f>H131</f>
        <v>94090</v>
      </c>
      <c r="E131" s="318">
        <f>C131-D131</f>
        <v>33710</v>
      </c>
      <c r="F131" s="96">
        <f t="shared" si="24"/>
        <v>73.622848200312987</v>
      </c>
      <c r="G131" s="318">
        <v>127800</v>
      </c>
      <c r="H131" s="318">
        <v>94090</v>
      </c>
      <c r="I131" s="318">
        <f t="shared" si="22"/>
        <v>73.622848200312987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5">
        <f t="shared" si="25"/>
        <v>33710</v>
      </c>
      <c r="AD131" s="27">
        <f t="shared" si="31"/>
        <v>127800</v>
      </c>
      <c r="AE131" s="320"/>
      <c r="AF131" s="27">
        <f t="shared" si="21"/>
        <v>127800</v>
      </c>
      <c r="AG131" s="321"/>
      <c r="AH131" s="321"/>
      <c r="AI131" s="321"/>
      <c r="AJ131" s="322"/>
      <c r="AK131" s="322"/>
      <c r="AL131" s="322"/>
      <c r="AM131" s="322"/>
      <c r="AN131" s="322"/>
      <c r="AO131" s="322"/>
      <c r="AP131" s="322"/>
      <c r="AQ131" s="323"/>
      <c r="AR131" s="323"/>
      <c r="AS131" s="323"/>
      <c r="AT131" s="323"/>
      <c r="AU131" s="323"/>
      <c r="AV131" s="323"/>
      <c r="AW131" s="323"/>
      <c r="AX131" s="323"/>
      <c r="AY131" s="323"/>
      <c r="AZ131" s="323"/>
      <c r="BA131" s="323"/>
      <c r="BB131" s="323"/>
      <c r="BC131" s="323"/>
      <c r="BD131" s="323"/>
      <c r="BE131" s="323"/>
      <c r="BF131" s="323"/>
      <c r="BG131" s="323"/>
      <c r="BH131" s="323"/>
      <c r="BI131" s="323"/>
      <c r="BJ131" s="323"/>
      <c r="BK131" s="323"/>
      <c r="BL131" s="323"/>
      <c r="BM131" s="323"/>
      <c r="BN131" s="323"/>
      <c r="BO131" s="323"/>
      <c r="BP131" s="323"/>
      <c r="BQ131" s="323"/>
      <c r="BR131" s="323"/>
      <c r="BS131" s="323"/>
      <c r="BT131" s="324"/>
      <c r="BU131" s="324"/>
    </row>
    <row r="132" spans="1:73" s="418" customFormat="1" ht="18.75" x14ac:dyDescent="0.3">
      <c r="A132" s="398" t="s">
        <v>136</v>
      </c>
      <c r="B132" s="419">
        <v>346</v>
      </c>
      <c r="C132" s="400">
        <f>SUM(C133:C136)</f>
        <v>253680</v>
      </c>
      <c r="D132" s="400">
        <f>SUM(D133:D136)</f>
        <v>11395</v>
      </c>
      <c r="E132" s="400">
        <f>SUM(E133:E136)</f>
        <v>242285</v>
      </c>
      <c r="F132" s="126">
        <f t="shared" si="24"/>
        <v>4.4918795332702617</v>
      </c>
      <c r="G132" s="400">
        <f>SUM(G133:G136)</f>
        <v>67000</v>
      </c>
      <c r="H132" s="400">
        <f>SUM(H133:H136)</f>
        <v>11395</v>
      </c>
      <c r="I132" s="400">
        <f t="shared" si="22"/>
        <v>17.007462686567166</v>
      </c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35">
        <f t="shared" si="25"/>
        <v>55605</v>
      </c>
      <c r="AD132" s="27">
        <f t="shared" si="31"/>
        <v>253680</v>
      </c>
      <c r="AE132" s="415"/>
      <c r="AF132" s="27">
        <f t="shared" si="21"/>
        <v>253680</v>
      </c>
      <c r="AG132" s="416"/>
      <c r="AH132" s="416"/>
      <c r="AI132" s="416"/>
      <c r="AJ132" s="408"/>
      <c r="AK132" s="408"/>
      <c r="AL132" s="408"/>
      <c r="AM132" s="408"/>
      <c r="AN132" s="408"/>
      <c r="AO132" s="408"/>
      <c r="AP132" s="408"/>
      <c r="AQ132" s="408"/>
      <c r="AR132" s="408"/>
      <c r="AS132" s="408"/>
      <c r="AT132" s="408"/>
      <c r="AU132" s="408"/>
      <c r="AV132" s="408"/>
      <c r="AW132" s="408"/>
      <c r="AX132" s="408"/>
      <c r="AY132" s="408"/>
      <c r="AZ132" s="408"/>
      <c r="BA132" s="408"/>
      <c r="BB132" s="408"/>
      <c r="BC132" s="408"/>
      <c r="BD132" s="408"/>
      <c r="BE132" s="408"/>
      <c r="BF132" s="408"/>
      <c r="BG132" s="408"/>
      <c r="BH132" s="408"/>
      <c r="BI132" s="408"/>
      <c r="BJ132" s="408"/>
      <c r="BK132" s="408"/>
      <c r="BL132" s="408"/>
      <c r="BM132" s="408"/>
      <c r="BN132" s="408"/>
      <c r="BO132" s="408"/>
      <c r="BP132" s="408"/>
      <c r="BQ132" s="408"/>
      <c r="BR132" s="408"/>
      <c r="BS132" s="408"/>
      <c r="BT132" s="417"/>
      <c r="BU132" s="417"/>
    </row>
    <row r="133" spans="1:73" s="325" customFormat="1" ht="54.75" customHeight="1" x14ac:dyDescent="0.3">
      <c r="A133" s="291" t="s">
        <v>147</v>
      </c>
      <c r="B133" s="362">
        <v>3460022</v>
      </c>
      <c r="C133" s="293">
        <v>67000</v>
      </c>
      <c r="D133" s="318">
        <f>H133</f>
        <v>0</v>
      </c>
      <c r="E133" s="318">
        <f>C133-D133</f>
        <v>67000</v>
      </c>
      <c r="F133" s="96">
        <f t="shared" si="24"/>
        <v>0</v>
      </c>
      <c r="G133" s="318">
        <v>67000</v>
      </c>
      <c r="H133" s="318"/>
      <c r="I133" s="318">
        <f t="shared" si="22"/>
        <v>0</v>
      </c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5">
        <f t="shared" si="25"/>
        <v>67000</v>
      </c>
      <c r="AD133" s="27">
        <f t="shared" si="31"/>
        <v>67000</v>
      </c>
      <c r="AE133" s="320"/>
      <c r="AF133" s="27">
        <f t="shared" si="21"/>
        <v>67000</v>
      </c>
      <c r="AG133" s="321"/>
      <c r="AH133" s="321"/>
      <c r="AI133" s="321"/>
      <c r="AJ133" s="322"/>
      <c r="AK133" s="322"/>
      <c r="AL133" s="322"/>
      <c r="AM133" s="322"/>
      <c r="AN133" s="322"/>
      <c r="AO133" s="322"/>
      <c r="AP133" s="322"/>
      <c r="AQ133" s="323"/>
      <c r="AR133" s="323"/>
      <c r="AS133" s="323"/>
      <c r="AT133" s="323"/>
      <c r="AU133" s="323"/>
      <c r="AV133" s="323"/>
      <c r="AW133" s="323"/>
      <c r="AX133" s="323"/>
      <c r="AY133" s="323"/>
      <c r="AZ133" s="323"/>
      <c r="BA133" s="323"/>
      <c r="BB133" s="323"/>
      <c r="BC133" s="323"/>
      <c r="BD133" s="323"/>
      <c r="BE133" s="323"/>
      <c r="BF133" s="323"/>
      <c r="BG133" s="323"/>
      <c r="BH133" s="323"/>
      <c r="BI133" s="323"/>
      <c r="BJ133" s="323"/>
      <c r="BK133" s="323"/>
      <c r="BL133" s="323"/>
      <c r="BM133" s="323"/>
      <c r="BN133" s="323"/>
      <c r="BO133" s="323"/>
      <c r="BP133" s="323"/>
      <c r="BQ133" s="323"/>
      <c r="BR133" s="323"/>
      <c r="BS133" s="323"/>
      <c r="BT133" s="324"/>
      <c r="BU133" s="324"/>
    </row>
    <row r="134" spans="1:73" s="428" customFormat="1" ht="57" customHeight="1" x14ac:dyDescent="0.3">
      <c r="A134" s="422" t="s">
        <v>148</v>
      </c>
      <c r="B134" s="339">
        <v>3460024</v>
      </c>
      <c r="C134" s="317"/>
      <c r="D134" s="235">
        <f>H134</f>
        <v>0</v>
      </c>
      <c r="E134" s="235">
        <f>C134-D134</f>
        <v>0</v>
      </c>
      <c r="F134" s="96" t="e">
        <f t="shared" si="24"/>
        <v>#DIV/0!</v>
      </c>
      <c r="G134" s="235">
        <v>0</v>
      </c>
      <c r="H134" s="235"/>
      <c r="I134" s="235" t="e">
        <f t="shared" si="22"/>
        <v>#DIV/0!</v>
      </c>
      <c r="J134" s="353"/>
      <c r="K134" s="353"/>
      <c r="L134" s="353"/>
      <c r="M134" s="353"/>
      <c r="N134" s="353"/>
      <c r="O134" s="353"/>
      <c r="P134" s="353"/>
      <c r="Q134" s="353"/>
      <c r="R134" s="353"/>
      <c r="S134" s="353"/>
      <c r="T134" s="353"/>
      <c r="U134" s="353"/>
      <c r="V134" s="353"/>
      <c r="W134" s="353"/>
      <c r="X134" s="353"/>
      <c r="Y134" s="353"/>
      <c r="Z134" s="353"/>
      <c r="AA134" s="353"/>
      <c r="AB134" s="353"/>
      <c r="AC134" s="35">
        <f t="shared" si="25"/>
        <v>0</v>
      </c>
      <c r="AD134" s="27">
        <f t="shared" si="31"/>
        <v>0</v>
      </c>
      <c r="AE134" s="423"/>
      <c r="AF134" s="27">
        <f t="shared" ref="AF134:AF203" si="32">AD134-AE134</f>
        <v>0</v>
      </c>
      <c r="AG134" s="424"/>
      <c r="AH134" s="424"/>
      <c r="AI134" s="424"/>
      <c r="AJ134" s="425"/>
      <c r="AK134" s="425"/>
      <c r="AL134" s="425"/>
      <c r="AM134" s="425"/>
      <c r="AN134" s="425"/>
      <c r="AO134" s="425"/>
      <c r="AP134" s="425"/>
      <c r="AQ134" s="426"/>
      <c r="AR134" s="426"/>
      <c r="AS134" s="426"/>
      <c r="AT134" s="426"/>
      <c r="AU134" s="426"/>
      <c r="AV134" s="426"/>
      <c r="AW134" s="426"/>
      <c r="AX134" s="426"/>
      <c r="AY134" s="426"/>
      <c r="AZ134" s="426"/>
      <c r="BA134" s="426"/>
      <c r="BB134" s="426"/>
      <c r="BC134" s="426"/>
      <c r="BD134" s="426"/>
      <c r="BE134" s="426"/>
      <c r="BF134" s="426"/>
      <c r="BG134" s="426"/>
      <c r="BH134" s="426"/>
      <c r="BI134" s="426"/>
      <c r="BJ134" s="426"/>
      <c r="BK134" s="426"/>
      <c r="BL134" s="426"/>
      <c r="BM134" s="426"/>
      <c r="BN134" s="426"/>
      <c r="BO134" s="426"/>
      <c r="BP134" s="426"/>
      <c r="BQ134" s="426"/>
      <c r="BR134" s="426"/>
      <c r="BS134" s="426"/>
      <c r="BT134" s="427"/>
      <c r="BU134" s="427"/>
    </row>
    <row r="135" spans="1:73" s="325" customFormat="1" ht="24.75" customHeight="1" x14ac:dyDescent="0.3">
      <c r="A135" s="429" t="s">
        <v>149</v>
      </c>
      <c r="B135" s="430">
        <v>3460030</v>
      </c>
      <c r="C135" s="293">
        <v>186680</v>
      </c>
      <c r="D135" s="318">
        <f>H135</f>
        <v>11395</v>
      </c>
      <c r="E135" s="318">
        <f>C135-D135</f>
        <v>175285</v>
      </c>
      <c r="F135" s="96">
        <f t="shared" si="24"/>
        <v>6.1040282836940216</v>
      </c>
      <c r="G135" s="318"/>
      <c r="H135" s="318">
        <v>11395</v>
      </c>
      <c r="I135" s="318" t="e">
        <f t="shared" si="22"/>
        <v>#DIV/0!</v>
      </c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5">
        <f t="shared" si="25"/>
        <v>-11395</v>
      </c>
      <c r="AD135" s="27">
        <f t="shared" si="31"/>
        <v>186680</v>
      </c>
      <c r="AE135" s="320"/>
      <c r="AF135" s="27">
        <f t="shared" si="32"/>
        <v>186680</v>
      </c>
      <c r="AG135" s="321"/>
      <c r="AH135" s="321"/>
      <c r="AI135" s="321"/>
      <c r="AJ135" s="322"/>
      <c r="AK135" s="322"/>
      <c r="AL135" s="322"/>
      <c r="AM135" s="322"/>
      <c r="AN135" s="322"/>
      <c r="AO135" s="322"/>
      <c r="AP135" s="322"/>
      <c r="AQ135" s="323"/>
      <c r="AR135" s="323"/>
      <c r="AS135" s="323"/>
      <c r="AT135" s="323"/>
      <c r="AU135" s="323"/>
      <c r="AV135" s="323"/>
      <c r="AW135" s="323"/>
      <c r="AX135" s="323"/>
      <c r="AY135" s="323"/>
      <c r="AZ135" s="323"/>
      <c r="BA135" s="323"/>
      <c r="BB135" s="323"/>
      <c r="BC135" s="323"/>
      <c r="BD135" s="323"/>
      <c r="BE135" s="323"/>
      <c r="BF135" s="323"/>
      <c r="BG135" s="323"/>
      <c r="BH135" s="323"/>
      <c r="BI135" s="323"/>
      <c r="BJ135" s="323"/>
      <c r="BK135" s="323"/>
      <c r="BL135" s="323"/>
      <c r="BM135" s="323"/>
      <c r="BN135" s="323"/>
      <c r="BO135" s="323"/>
      <c r="BP135" s="323"/>
      <c r="BQ135" s="323"/>
      <c r="BR135" s="323"/>
      <c r="BS135" s="323"/>
      <c r="BT135" s="324"/>
      <c r="BU135" s="324"/>
    </row>
    <row r="136" spans="1:73" s="325" customFormat="1" ht="33.75" customHeight="1" x14ac:dyDescent="0.3">
      <c r="A136" s="431" t="s">
        <v>150</v>
      </c>
      <c r="B136" s="430">
        <v>3460041</v>
      </c>
      <c r="C136" s="432"/>
      <c r="D136" s="318"/>
      <c r="E136" s="318"/>
      <c r="F136" s="96" t="e">
        <f t="shared" si="24"/>
        <v>#DIV/0!</v>
      </c>
      <c r="G136" s="318">
        <v>0</v>
      </c>
      <c r="H136" s="318"/>
      <c r="I136" s="318" t="e">
        <f t="shared" si="22"/>
        <v>#DIV/0!</v>
      </c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5"/>
      <c r="AD136" s="27"/>
      <c r="AE136" s="320"/>
      <c r="AF136" s="27"/>
      <c r="AG136" s="321"/>
      <c r="AH136" s="321"/>
      <c r="AI136" s="321"/>
      <c r="AJ136" s="322"/>
      <c r="AK136" s="322"/>
      <c r="AL136" s="322"/>
      <c r="AM136" s="322"/>
      <c r="AN136" s="322"/>
      <c r="AO136" s="322"/>
      <c r="AP136" s="322"/>
      <c r="AQ136" s="323"/>
      <c r="AR136" s="323"/>
      <c r="AS136" s="323"/>
      <c r="AT136" s="323"/>
      <c r="AU136" s="323"/>
      <c r="AV136" s="323"/>
      <c r="AW136" s="323"/>
      <c r="AX136" s="323"/>
      <c r="AY136" s="323"/>
      <c r="AZ136" s="323"/>
      <c r="BA136" s="323"/>
      <c r="BB136" s="323"/>
      <c r="BC136" s="323"/>
      <c r="BD136" s="323"/>
      <c r="BE136" s="323"/>
      <c r="BF136" s="323"/>
      <c r="BG136" s="323"/>
      <c r="BH136" s="323"/>
      <c r="BI136" s="323"/>
      <c r="BJ136" s="323"/>
      <c r="BK136" s="323"/>
      <c r="BL136" s="323"/>
      <c r="BM136" s="323"/>
      <c r="BN136" s="323"/>
      <c r="BO136" s="323"/>
      <c r="BP136" s="323"/>
      <c r="BQ136" s="323"/>
      <c r="BR136" s="323"/>
      <c r="BS136" s="323"/>
      <c r="BT136" s="324"/>
      <c r="BU136" s="324"/>
    </row>
    <row r="137" spans="1:73" s="441" customFormat="1" ht="18.75" x14ac:dyDescent="0.3">
      <c r="A137" s="433" t="s">
        <v>151</v>
      </c>
      <c r="B137" s="434">
        <v>349</v>
      </c>
      <c r="C137" s="435">
        <f>SUM(C138)</f>
        <v>1600</v>
      </c>
      <c r="D137" s="435">
        <f>D138</f>
        <v>1600</v>
      </c>
      <c r="E137" s="435">
        <f>E138</f>
        <v>0</v>
      </c>
      <c r="F137" s="126">
        <f t="shared" si="24"/>
        <v>100</v>
      </c>
      <c r="G137" s="435">
        <f>G138</f>
        <v>1600</v>
      </c>
      <c r="H137" s="435">
        <f>H138</f>
        <v>1600</v>
      </c>
      <c r="I137" s="435">
        <f t="shared" si="22"/>
        <v>100</v>
      </c>
      <c r="J137" s="436"/>
      <c r="K137" s="436"/>
      <c r="L137" s="436"/>
      <c r="M137" s="436"/>
      <c r="N137" s="436"/>
      <c r="O137" s="436"/>
      <c r="P137" s="436"/>
      <c r="Q137" s="436"/>
      <c r="R137" s="436"/>
      <c r="S137" s="436"/>
      <c r="T137" s="436"/>
      <c r="U137" s="436"/>
      <c r="V137" s="436"/>
      <c r="W137" s="436"/>
      <c r="X137" s="436"/>
      <c r="Y137" s="436"/>
      <c r="Z137" s="436"/>
      <c r="AA137" s="436"/>
      <c r="AB137" s="436"/>
      <c r="AC137" s="35">
        <f t="shared" si="25"/>
        <v>0</v>
      </c>
      <c r="AD137" s="27">
        <f t="shared" si="31"/>
        <v>1600</v>
      </c>
      <c r="AE137" s="437"/>
      <c r="AF137" s="27">
        <f t="shared" si="32"/>
        <v>1600</v>
      </c>
      <c r="AG137" s="438"/>
      <c r="AH137" s="438"/>
      <c r="AI137" s="438"/>
      <c r="AJ137" s="439"/>
      <c r="AK137" s="439"/>
      <c r="AL137" s="439"/>
      <c r="AM137" s="439"/>
      <c r="AN137" s="439"/>
      <c r="AO137" s="439"/>
      <c r="AP137" s="439"/>
      <c r="AQ137" s="439"/>
      <c r="AR137" s="439"/>
      <c r="AS137" s="439"/>
      <c r="AT137" s="439"/>
      <c r="AU137" s="439"/>
      <c r="AV137" s="439"/>
      <c r="AW137" s="439"/>
      <c r="AX137" s="439"/>
      <c r="AY137" s="439"/>
      <c r="AZ137" s="439"/>
      <c r="BA137" s="439"/>
      <c r="BB137" s="439"/>
      <c r="BC137" s="439"/>
      <c r="BD137" s="439"/>
      <c r="BE137" s="439"/>
      <c r="BF137" s="439"/>
      <c r="BG137" s="439"/>
      <c r="BH137" s="439"/>
      <c r="BI137" s="439"/>
      <c r="BJ137" s="439"/>
      <c r="BK137" s="439"/>
      <c r="BL137" s="439"/>
      <c r="BM137" s="439"/>
      <c r="BN137" s="439"/>
      <c r="BO137" s="439"/>
      <c r="BP137" s="439"/>
      <c r="BQ137" s="439"/>
      <c r="BR137" s="439"/>
      <c r="BS137" s="439"/>
      <c r="BT137" s="440"/>
      <c r="BU137" s="440"/>
    </row>
    <row r="138" spans="1:73" s="325" customFormat="1" ht="18.75" x14ac:dyDescent="0.3">
      <c r="A138" s="291" t="s">
        <v>152</v>
      </c>
      <c r="B138" s="362">
        <v>3490003</v>
      </c>
      <c r="C138" s="442">
        <v>1600</v>
      </c>
      <c r="D138" s="318">
        <f>H138</f>
        <v>1600</v>
      </c>
      <c r="E138" s="318">
        <f>C138-D138</f>
        <v>0</v>
      </c>
      <c r="F138" s="96">
        <f t="shared" si="24"/>
        <v>100</v>
      </c>
      <c r="G138" s="318">
        <v>1600</v>
      </c>
      <c r="H138" s="318">
        <v>1600</v>
      </c>
      <c r="I138" s="318">
        <f t="shared" si="22"/>
        <v>100</v>
      </c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5">
        <f t="shared" si="25"/>
        <v>0</v>
      </c>
      <c r="AD138" s="27">
        <f t="shared" si="31"/>
        <v>1600</v>
      </c>
      <c r="AE138" s="320"/>
      <c r="AF138" s="27">
        <f t="shared" si="32"/>
        <v>1600</v>
      </c>
      <c r="AG138" s="321"/>
      <c r="AH138" s="321"/>
      <c r="AI138" s="321"/>
      <c r="AJ138" s="322"/>
      <c r="AK138" s="322"/>
      <c r="AL138" s="322"/>
      <c r="AM138" s="322"/>
      <c r="AN138" s="322"/>
      <c r="AO138" s="322"/>
      <c r="AP138" s="322"/>
      <c r="AQ138" s="323"/>
      <c r="AR138" s="323"/>
      <c r="AS138" s="323"/>
      <c r="AT138" s="323"/>
      <c r="AU138" s="323"/>
      <c r="AV138" s="323"/>
      <c r="AW138" s="323"/>
      <c r="AX138" s="323"/>
      <c r="AY138" s="323"/>
      <c r="AZ138" s="323"/>
      <c r="BA138" s="323"/>
      <c r="BB138" s="323"/>
      <c r="BC138" s="323"/>
      <c r="BD138" s="323"/>
      <c r="BE138" s="323"/>
      <c r="BF138" s="323"/>
      <c r="BG138" s="323"/>
      <c r="BH138" s="323"/>
      <c r="BI138" s="323"/>
      <c r="BJ138" s="323"/>
      <c r="BK138" s="323"/>
      <c r="BL138" s="323"/>
      <c r="BM138" s="323"/>
      <c r="BN138" s="323"/>
      <c r="BO138" s="323"/>
      <c r="BP138" s="323"/>
      <c r="BQ138" s="323"/>
      <c r="BR138" s="323"/>
      <c r="BS138" s="323"/>
      <c r="BT138" s="324"/>
      <c r="BU138" s="324"/>
    </row>
    <row r="139" spans="1:73" s="449" customFormat="1" ht="18.75" x14ac:dyDescent="0.25">
      <c r="A139" s="184" t="s">
        <v>153</v>
      </c>
      <c r="B139" s="443" t="s">
        <v>154</v>
      </c>
      <c r="C139" s="444">
        <f>C140+C149</f>
        <v>0</v>
      </c>
      <c r="D139" s="444">
        <f>D140+D149</f>
        <v>0</v>
      </c>
      <c r="E139" s="444">
        <f>E140+E149</f>
        <v>0</v>
      </c>
      <c r="F139" s="186" t="e">
        <f t="shared" si="24"/>
        <v>#DIV/0!</v>
      </c>
      <c r="G139" s="444">
        <f>G140+G149</f>
        <v>0</v>
      </c>
      <c r="H139" s="444">
        <f>H140+H149</f>
        <v>0</v>
      </c>
      <c r="I139" s="444" t="e">
        <f t="shared" si="22"/>
        <v>#DIV/0!</v>
      </c>
      <c r="J139" s="445"/>
      <c r="K139" s="445"/>
      <c r="L139" s="445"/>
      <c r="M139" s="445"/>
      <c r="N139" s="445"/>
      <c r="O139" s="445"/>
      <c r="P139" s="445"/>
      <c r="Q139" s="445"/>
      <c r="R139" s="445"/>
      <c r="S139" s="445"/>
      <c r="T139" s="445"/>
      <c r="U139" s="445"/>
      <c r="V139" s="445"/>
      <c r="W139" s="445"/>
      <c r="X139" s="445"/>
      <c r="Y139" s="445"/>
      <c r="Z139" s="445"/>
      <c r="AA139" s="445"/>
      <c r="AB139" s="445"/>
      <c r="AC139" s="35">
        <f t="shared" si="25"/>
        <v>0</v>
      </c>
      <c r="AD139" s="27">
        <f t="shared" si="31"/>
        <v>0</v>
      </c>
      <c r="AE139" s="446"/>
      <c r="AF139" s="27">
        <f t="shared" si="32"/>
        <v>0</v>
      </c>
      <c r="AG139" s="447"/>
      <c r="AH139" s="447"/>
      <c r="AI139" s="447"/>
      <c r="AJ139" s="255"/>
      <c r="AK139" s="255"/>
      <c r="AL139" s="255"/>
      <c r="AM139" s="255"/>
      <c r="AN139" s="255"/>
      <c r="AO139" s="255"/>
      <c r="AP139" s="255"/>
      <c r="AQ139" s="255"/>
      <c r="AR139" s="255"/>
      <c r="AS139" s="255"/>
      <c r="AT139" s="255"/>
      <c r="AU139" s="255"/>
      <c r="AV139" s="255"/>
      <c r="AW139" s="255"/>
      <c r="AX139" s="255"/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5"/>
      <c r="BN139" s="255"/>
      <c r="BO139" s="255"/>
      <c r="BP139" s="255"/>
      <c r="BQ139" s="255"/>
      <c r="BR139" s="255"/>
      <c r="BS139" s="255"/>
      <c r="BT139" s="448"/>
      <c r="BU139" s="448"/>
    </row>
    <row r="140" spans="1:73" s="332" customFormat="1" ht="23.25" customHeight="1" x14ac:dyDescent="0.3">
      <c r="A140" s="305" t="s">
        <v>37</v>
      </c>
      <c r="B140" s="279">
        <v>225</v>
      </c>
      <c r="C140" s="280">
        <f>SUM(C141:C148)</f>
        <v>0</v>
      </c>
      <c r="D140" s="280">
        <f>SUM(D141:D148)</f>
        <v>0</v>
      </c>
      <c r="E140" s="280">
        <f>SUM(E141:E148)</f>
        <v>0</v>
      </c>
      <c r="F140" s="126" t="e">
        <f t="shared" si="24"/>
        <v>#DIV/0!</v>
      </c>
      <c r="G140" s="280">
        <f>SUM(G141:G148)</f>
        <v>0</v>
      </c>
      <c r="H140" s="280">
        <f>SUM(H141:H148)</f>
        <v>0</v>
      </c>
      <c r="I140" s="280" t="e">
        <f t="shared" si="22"/>
        <v>#DIV/0!</v>
      </c>
      <c r="J140" s="281"/>
      <c r="K140" s="281"/>
      <c r="L140" s="281"/>
      <c r="M140" s="281"/>
      <c r="N140" s="281"/>
      <c r="O140" s="281"/>
      <c r="P140" s="281"/>
      <c r="Q140" s="281"/>
      <c r="R140" s="281"/>
      <c r="S140" s="281"/>
      <c r="T140" s="281"/>
      <c r="U140" s="281"/>
      <c r="V140" s="281"/>
      <c r="W140" s="281"/>
      <c r="X140" s="281"/>
      <c r="Y140" s="281"/>
      <c r="Z140" s="281"/>
      <c r="AA140" s="281"/>
      <c r="AB140" s="281"/>
      <c r="AC140" s="35">
        <f t="shared" si="25"/>
        <v>0</v>
      </c>
      <c r="AD140" s="27">
        <f t="shared" si="31"/>
        <v>0</v>
      </c>
      <c r="AE140" s="329"/>
      <c r="AF140" s="27">
        <f t="shared" si="32"/>
        <v>0</v>
      </c>
      <c r="AG140" s="330"/>
      <c r="AH140" s="330"/>
      <c r="AI140" s="330"/>
      <c r="AJ140" s="255"/>
      <c r="AK140" s="255"/>
      <c r="AL140" s="255"/>
      <c r="AM140" s="255"/>
      <c r="AN140" s="255"/>
      <c r="AO140" s="255"/>
      <c r="AP140" s="255"/>
      <c r="AQ140" s="255"/>
      <c r="AR140" s="255"/>
      <c r="AS140" s="255"/>
      <c r="AT140" s="255"/>
      <c r="AU140" s="255"/>
      <c r="AV140" s="255"/>
      <c r="AW140" s="255"/>
      <c r="AX140" s="255"/>
      <c r="AY140" s="255"/>
      <c r="AZ140" s="255"/>
      <c r="BA140" s="255"/>
      <c r="BB140" s="255"/>
      <c r="BC140" s="255"/>
      <c r="BD140" s="255"/>
      <c r="BE140" s="255"/>
      <c r="BF140" s="255"/>
      <c r="BG140" s="255"/>
      <c r="BH140" s="255"/>
      <c r="BI140" s="255"/>
      <c r="BJ140" s="255"/>
      <c r="BK140" s="255"/>
      <c r="BL140" s="255"/>
      <c r="BM140" s="255"/>
      <c r="BN140" s="255"/>
      <c r="BO140" s="255"/>
      <c r="BP140" s="255"/>
      <c r="BQ140" s="255"/>
      <c r="BR140" s="255"/>
      <c r="BS140" s="255"/>
      <c r="BT140" s="331"/>
      <c r="BU140" s="331"/>
    </row>
    <row r="141" spans="1:73" s="428" customFormat="1" ht="18.75" x14ac:dyDescent="0.3">
      <c r="A141" s="450" t="s">
        <v>155</v>
      </c>
      <c r="B141" s="292">
        <v>2250069</v>
      </c>
      <c r="C141" s="451"/>
      <c r="D141" s="235">
        <f t="shared" ref="D141:D148" si="33">H141</f>
        <v>0</v>
      </c>
      <c r="E141" s="235">
        <f t="shared" ref="E141:E148" si="34">C141-D141</f>
        <v>0</v>
      </c>
      <c r="F141" s="96" t="e">
        <f t="shared" si="24"/>
        <v>#DIV/0!</v>
      </c>
      <c r="G141" s="235"/>
      <c r="H141" s="235"/>
      <c r="I141" s="235" t="e">
        <f t="shared" si="22"/>
        <v>#DIV/0!</v>
      </c>
      <c r="J141" s="353"/>
      <c r="K141" s="353"/>
      <c r="L141" s="353"/>
      <c r="M141" s="353"/>
      <c r="N141" s="353"/>
      <c r="O141" s="353"/>
      <c r="P141" s="353"/>
      <c r="Q141" s="353"/>
      <c r="R141" s="353"/>
      <c r="S141" s="353"/>
      <c r="T141" s="353"/>
      <c r="U141" s="353"/>
      <c r="V141" s="353"/>
      <c r="W141" s="353"/>
      <c r="X141" s="353"/>
      <c r="Y141" s="353"/>
      <c r="Z141" s="353"/>
      <c r="AA141" s="353"/>
      <c r="AB141" s="353"/>
      <c r="AC141" s="35">
        <f t="shared" si="25"/>
        <v>0</v>
      </c>
      <c r="AD141" s="27">
        <f t="shared" si="31"/>
        <v>0</v>
      </c>
      <c r="AE141" s="423"/>
      <c r="AF141" s="27">
        <f t="shared" si="32"/>
        <v>0</v>
      </c>
      <c r="AG141" s="424"/>
      <c r="AH141" s="424"/>
      <c r="AI141" s="424"/>
      <c r="AJ141" s="425"/>
      <c r="AK141" s="425"/>
      <c r="AL141" s="425"/>
      <c r="AM141" s="425"/>
      <c r="AN141" s="425"/>
      <c r="AO141" s="425"/>
      <c r="AP141" s="425"/>
      <c r="AQ141" s="426"/>
      <c r="AR141" s="426"/>
      <c r="AS141" s="426"/>
      <c r="AT141" s="426"/>
      <c r="AU141" s="426"/>
      <c r="AV141" s="426"/>
      <c r="AW141" s="426"/>
      <c r="AX141" s="426"/>
      <c r="AY141" s="426"/>
      <c r="AZ141" s="426"/>
      <c r="BA141" s="426"/>
      <c r="BB141" s="426"/>
      <c r="BC141" s="426"/>
      <c r="BD141" s="426"/>
      <c r="BE141" s="426"/>
      <c r="BF141" s="426"/>
      <c r="BG141" s="426"/>
      <c r="BH141" s="426"/>
      <c r="BI141" s="426"/>
      <c r="BJ141" s="426"/>
      <c r="BK141" s="426"/>
      <c r="BL141" s="426"/>
      <c r="BM141" s="426"/>
      <c r="BN141" s="426"/>
      <c r="BO141" s="426"/>
      <c r="BP141" s="426"/>
      <c r="BQ141" s="426"/>
      <c r="BR141" s="426"/>
      <c r="BS141" s="426"/>
      <c r="BT141" s="427"/>
      <c r="BU141" s="427"/>
    </row>
    <row r="142" spans="1:73" s="428" customFormat="1" ht="18.75" x14ac:dyDescent="0.3">
      <c r="A142" s="452" t="s">
        <v>156</v>
      </c>
      <c r="B142" s="292">
        <v>2250079</v>
      </c>
      <c r="C142" s="453"/>
      <c r="D142" s="235">
        <f t="shared" si="33"/>
        <v>0</v>
      </c>
      <c r="E142" s="235">
        <f t="shared" si="34"/>
        <v>0</v>
      </c>
      <c r="F142" s="96" t="e">
        <f>D142/C142*100</f>
        <v>#DIV/0!</v>
      </c>
      <c r="G142" s="235"/>
      <c r="H142" s="235"/>
      <c r="I142" s="235" t="e">
        <f t="shared" si="22"/>
        <v>#DIV/0!</v>
      </c>
      <c r="J142" s="353"/>
      <c r="K142" s="353"/>
      <c r="L142" s="353"/>
      <c r="M142" s="353"/>
      <c r="N142" s="353"/>
      <c r="O142" s="353"/>
      <c r="P142" s="353"/>
      <c r="Q142" s="353"/>
      <c r="R142" s="353"/>
      <c r="S142" s="353"/>
      <c r="T142" s="353"/>
      <c r="U142" s="353"/>
      <c r="V142" s="353"/>
      <c r="W142" s="353"/>
      <c r="X142" s="353"/>
      <c r="Y142" s="353"/>
      <c r="Z142" s="353"/>
      <c r="AA142" s="353"/>
      <c r="AB142" s="353"/>
      <c r="AC142" s="35">
        <f t="shared" si="25"/>
        <v>0</v>
      </c>
      <c r="AD142" s="27">
        <f t="shared" si="31"/>
        <v>0</v>
      </c>
      <c r="AE142" s="423"/>
      <c r="AF142" s="27">
        <f t="shared" si="32"/>
        <v>0</v>
      </c>
      <c r="AG142" s="424"/>
      <c r="AH142" s="424"/>
      <c r="AI142" s="424"/>
      <c r="AJ142" s="425"/>
      <c r="AK142" s="425"/>
      <c r="AL142" s="425"/>
      <c r="AM142" s="425"/>
      <c r="AN142" s="425"/>
      <c r="AO142" s="425"/>
      <c r="AP142" s="425"/>
      <c r="AQ142" s="426"/>
      <c r="AR142" s="426"/>
      <c r="AS142" s="426"/>
      <c r="AT142" s="426"/>
      <c r="AU142" s="426"/>
      <c r="AV142" s="426"/>
      <c r="AW142" s="426"/>
      <c r="AX142" s="426"/>
      <c r="AY142" s="426"/>
      <c r="AZ142" s="426"/>
      <c r="BA142" s="426"/>
      <c r="BB142" s="426"/>
      <c r="BC142" s="426"/>
      <c r="BD142" s="426"/>
      <c r="BE142" s="426"/>
      <c r="BF142" s="426"/>
      <c r="BG142" s="426"/>
      <c r="BH142" s="426"/>
      <c r="BI142" s="426"/>
      <c r="BJ142" s="426"/>
      <c r="BK142" s="426"/>
      <c r="BL142" s="426"/>
      <c r="BM142" s="426"/>
      <c r="BN142" s="426"/>
      <c r="BO142" s="426"/>
      <c r="BP142" s="426"/>
      <c r="BQ142" s="426"/>
      <c r="BR142" s="426"/>
      <c r="BS142" s="426"/>
      <c r="BT142" s="427"/>
      <c r="BU142" s="427"/>
    </row>
    <row r="143" spans="1:73" s="428" customFormat="1" ht="18.75" x14ac:dyDescent="0.3">
      <c r="A143" s="450" t="s">
        <v>157</v>
      </c>
      <c r="B143" s="292">
        <v>2250110</v>
      </c>
      <c r="C143" s="451"/>
      <c r="D143" s="235">
        <f t="shared" si="33"/>
        <v>0</v>
      </c>
      <c r="E143" s="235">
        <f t="shared" si="34"/>
        <v>0</v>
      </c>
      <c r="F143" s="96" t="e">
        <f t="shared" si="24"/>
        <v>#DIV/0!</v>
      </c>
      <c r="G143" s="235"/>
      <c r="H143" s="235"/>
      <c r="I143" s="235" t="e">
        <f t="shared" si="22"/>
        <v>#DIV/0!</v>
      </c>
      <c r="J143" s="353"/>
      <c r="K143" s="353"/>
      <c r="L143" s="353"/>
      <c r="M143" s="353"/>
      <c r="N143" s="353"/>
      <c r="O143" s="353"/>
      <c r="P143" s="353"/>
      <c r="Q143" s="353"/>
      <c r="R143" s="353"/>
      <c r="S143" s="353"/>
      <c r="T143" s="353"/>
      <c r="U143" s="353"/>
      <c r="V143" s="353"/>
      <c r="W143" s="353"/>
      <c r="X143" s="353"/>
      <c r="Y143" s="353"/>
      <c r="Z143" s="353"/>
      <c r="AA143" s="353"/>
      <c r="AB143" s="353"/>
      <c r="AC143" s="35">
        <f t="shared" si="25"/>
        <v>0</v>
      </c>
      <c r="AD143" s="27">
        <f t="shared" si="31"/>
        <v>0</v>
      </c>
      <c r="AE143" s="423"/>
      <c r="AF143" s="27">
        <f t="shared" si="32"/>
        <v>0</v>
      </c>
      <c r="AG143" s="424"/>
      <c r="AH143" s="424"/>
      <c r="AI143" s="424"/>
      <c r="AJ143" s="425"/>
      <c r="AK143" s="425"/>
      <c r="AL143" s="425"/>
      <c r="AM143" s="425"/>
      <c r="AN143" s="425"/>
      <c r="AO143" s="425"/>
      <c r="AP143" s="425"/>
      <c r="AQ143" s="426"/>
      <c r="AR143" s="426"/>
      <c r="AS143" s="426"/>
      <c r="AT143" s="426"/>
      <c r="AU143" s="426"/>
      <c r="AV143" s="426"/>
      <c r="AW143" s="426"/>
      <c r="AX143" s="426"/>
      <c r="AY143" s="426"/>
      <c r="AZ143" s="426"/>
      <c r="BA143" s="426"/>
      <c r="BB143" s="426"/>
      <c r="BC143" s="426"/>
      <c r="BD143" s="426"/>
      <c r="BE143" s="426"/>
      <c r="BF143" s="426"/>
      <c r="BG143" s="426"/>
      <c r="BH143" s="426"/>
      <c r="BI143" s="426"/>
      <c r="BJ143" s="426"/>
      <c r="BK143" s="426"/>
      <c r="BL143" s="426"/>
      <c r="BM143" s="426"/>
      <c r="BN143" s="426"/>
      <c r="BO143" s="426"/>
      <c r="BP143" s="426"/>
      <c r="BQ143" s="426"/>
      <c r="BR143" s="426"/>
      <c r="BS143" s="426"/>
      <c r="BT143" s="427"/>
      <c r="BU143" s="427"/>
    </row>
    <row r="144" spans="1:73" s="428" customFormat="1" ht="31.5" x14ac:dyDescent="0.3">
      <c r="A144" s="450" t="s">
        <v>158</v>
      </c>
      <c r="B144" s="292">
        <v>2250127</v>
      </c>
      <c r="C144" s="451"/>
      <c r="D144" s="235">
        <f t="shared" si="33"/>
        <v>0</v>
      </c>
      <c r="E144" s="235">
        <f t="shared" si="34"/>
        <v>0</v>
      </c>
      <c r="F144" s="96" t="e">
        <f t="shared" si="24"/>
        <v>#DIV/0!</v>
      </c>
      <c r="G144" s="235"/>
      <c r="H144" s="235"/>
      <c r="I144" s="235" t="e">
        <f t="shared" si="22"/>
        <v>#DIV/0!</v>
      </c>
      <c r="J144" s="353"/>
      <c r="K144" s="353"/>
      <c r="L144" s="353"/>
      <c r="M144" s="353"/>
      <c r="N144" s="353"/>
      <c r="O144" s="353"/>
      <c r="P144" s="353"/>
      <c r="Q144" s="353"/>
      <c r="R144" s="353"/>
      <c r="S144" s="353"/>
      <c r="T144" s="353"/>
      <c r="U144" s="353"/>
      <c r="V144" s="353"/>
      <c r="W144" s="353"/>
      <c r="X144" s="353"/>
      <c r="Y144" s="353"/>
      <c r="Z144" s="353"/>
      <c r="AA144" s="353"/>
      <c r="AB144" s="353"/>
      <c r="AC144" s="35">
        <f t="shared" si="25"/>
        <v>0</v>
      </c>
      <c r="AD144" s="27">
        <f t="shared" si="31"/>
        <v>0</v>
      </c>
      <c r="AE144" s="423"/>
      <c r="AF144" s="27">
        <f t="shared" si="32"/>
        <v>0</v>
      </c>
      <c r="AG144" s="424"/>
      <c r="AH144" s="424"/>
      <c r="AI144" s="424"/>
      <c r="AJ144" s="425"/>
      <c r="AK144" s="425"/>
      <c r="AL144" s="425"/>
      <c r="AM144" s="425"/>
      <c r="AN144" s="425"/>
      <c r="AO144" s="425"/>
      <c r="AP144" s="425"/>
      <c r="AQ144" s="426"/>
      <c r="AR144" s="426"/>
      <c r="AS144" s="426"/>
      <c r="AT144" s="426"/>
      <c r="AU144" s="426"/>
      <c r="AV144" s="426"/>
      <c r="AW144" s="426"/>
      <c r="AX144" s="426"/>
      <c r="AY144" s="426"/>
      <c r="AZ144" s="426"/>
      <c r="BA144" s="426"/>
      <c r="BB144" s="426"/>
      <c r="BC144" s="426"/>
      <c r="BD144" s="426"/>
      <c r="BE144" s="426"/>
      <c r="BF144" s="426"/>
      <c r="BG144" s="426"/>
      <c r="BH144" s="426"/>
      <c r="BI144" s="426"/>
      <c r="BJ144" s="426"/>
      <c r="BK144" s="426"/>
      <c r="BL144" s="426"/>
      <c r="BM144" s="426"/>
      <c r="BN144" s="426"/>
      <c r="BO144" s="426"/>
      <c r="BP144" s="426"/>
      <c r="BQ144" s="426"/>
      <c r="BR144" s="426"/>
      <c r="BS144" s="426"/>
      <c r="BT144" s="427"/>
      <c r="BU144" s="427"/>
    </row>
    <row r="145" spans="1:73" s="428" customFormat="1" ht="18.75" x14ac:dyDescent="0.3">
      <c r="A145" s="454" t="s">
        <v>159</v>
      </c>
      <c r="B145" s="292">
        <v>2250312</v>
      </c>
      <c r="C145" s="451"/>
      <c r="D145" s="235">
        <f t="shared" si="33"/>
        <v>0</v>
      </c>
      <c r="E145" s="235">
        <f t="shared" si="34"/>
        <v>0</v>
      </c>
      <c r="F145" s="96" t="e">
        <f t="shared" si="24"/>
        <v>#DIV/0!</v>
      </c>
      <c r="G145" s="235"/>
      <c r="H145" s="235"/>
      <c r="I145" s="235" t="e">
        <f t="shared" ref="I145:I218" si="35">H145/G145*100</f>
        <v>#DIV/0!</v>
      </c>
      <c r="J145" s="353"/>
      <c r="K145" s="353"/>
      <c r="L145" s="353"/>
      <c r="M145" s="353"/>
      <c r="N145" s="353"/>
      <c r="O145" s="353"/>
      <c r="P145" s="353"/>
      <c r="Q145" s="353"/>
      <c r="R145" s="353"/>
      <c r="S145" s="353"/>
      <c r="T145" s="353"/>
      <c r="U145" s="353"/>
      <c r="V145" s="353"/>
      <c r="W145" s="353"/>
      <c r="X145" s="353"/>
      <c r="Y145" s="353"/>
      <c r="Z145" s="353"/>
      <c r="AA145" s="353"/>
      <c r="AB145" s="353"/>
      <c r="AC145" s="35">
        <f t="shared" si="25"/>
        <v>0</v>
      </c>
      <c r="AD145" s="27">
        <f t="shared" si="31"/>
        <v>0</v>
      </c>
      <c r="AE145" s="423"/>
      <c r="AF145" s="27">
        <f t="shared" si="32"/>
        <v>0</v>
      </c>
      <c r="AG145" s="424"/>
      <c r="AH145" s="424"/>
      <c r="AI145" s="424"/>
      <c r="AJ145" s="425"/>
      <c r="AK145" s="425"/>
      <c r="AL145" s="425"/>
      <c r="AM145" s="425"/>
      <c r="AN145" s="425"/>
      <c r="AO145" s="425"/>
      <c r="AP145" s="425"/>
      <c r="AQ145" s="426"/>
      <c r="AR145" s="426"/>
      <c r="AS145" s="426"/>
      <c r="AT145" s="426"/>
      <c r="AU145" s="426"/>
      <c r="AV145" s="426"/>
      <c r="AW145" s="426"/>
      <c r="AX145" s="426"/>
      <c r="AY145" s="426"/>
      <c r="AZ145" s="426"/>
      <c r="BA145" s="426"/>
      <c r="BB145" s="426"/>
      <c r="BC145" s="426"/>
      <c r="BD145" s="426"/>
      <c r="BE145" s="426"/>
      <c r="BF145" s="426"/>
      <c r="BG145" s="426"/>
      <c r="BH145" s="426"/>
      <c r="BI145" s="426"/>
      <c r="BJ145" s="426"/>
      <c r="BK145" s="426"/>
      <c r="BL145" s="426"/>
      <c r="BM145" s="426"/>
      <c r="BN145" s="426"/>
      <c r="BO145" s="426"/>
      <c r="BP145" s="426"/>
      <c r="BQ145" s="426"/>
      <c r="BR145" s="426"/>
      <c r="BS145" s="426"/>
      <c r="BT145" s="427"/>
      <c r="BU145" s="427"/>
    </row>
    <row r="146" spans="1:73" s="428" customFormat="1" ht="18.75" x14ac:dyDescent="0.3">
      <c r="A146" s="450" t="s">
        <v>160</v>
      </c>
      <c r="B146" s="292">
        <v>2250184</v>
      </c>
      <c r="C146" s="451"/>
      <c r="D146" s="235">
        <f t="shared" si="33"/>
        <v>0</v>
      </c>
      <c r="E146" s="235">
        <f t="shared" si="34"/>
        <v>0</v>
      </c>
      <c r="F146" s="96" t="e">
        <f t="shared" si="24"/>
        <v>#DIV/0!</v>
      </c>
      <c r="G146" s="235"/>
      <c r="H146" s="235"/>
      <c r="I146" s="235" t="e">
        <f t="shared" si="35"/>
        <v>#DIV/0!</v>
      </c>
      <c r="J146" s="353"/>
      <c r="K146" s="353"/>
      <c r="L146" s="353"/>
      <c r="M146" s="353"/>
      <c r="N146" s="353"/>
      <c r="O146" s="353"/>
      <c r="P146" s="353"/>
      <c r="Q146" s="353"/>
      <c r="R146" s="353"/>
      <c r="S146" s="353"/>
      <c r="T146" s="353"/>
      <c r="U146" s="353"/>
      <c r="V146" s="353"/>
      <c r="W146" s="353"/>
      <c r="X146" s="353"/>
      <c r="Y146" s="353"/>
      <c r="Z146" s="353"/>
      <c r="AA146" s="353"/>
      <c r="AB146" s="353"/>
      <c r="AC146" s="35">
        <f t="shared" si="25"/>
        <v>0</v>
      </c>
      <c r="AD146" s="27">
        <f t="shared" si="31"/>
        <v>0</v>
      </c>
      <c r="AE146" s="423"/>
      <c r="AF146" s="27">
        <f t="shared" si="32"/>
        <v>0</v>
      </c>
      <c r="AG146" s="424"/>
      <c r="AH146" s="424"/>
      <c r="AI146" s="424"/>
      <c r="AJ146" s="425"/>
      <c r="AK146" s="425"/>
      <c r="AL146" s="425"/>
      <c r="AM146" s="425"/>
      <c r="AN146" s="425"/>
      <c r="AO146" s="425"/>
      <c r="AP146" s="425"/>
      <c r="AQ146" s="426"/>
      <c r="AR146" s="426"/>
      <c r="AS146" s="426"/>
      <c r="AT146" s="426"/>
      <c r="AU146" s="426"/>
      <c r="AV146" s="426"/>
      <c r="AW146" s="426"/>
      <c r="AX146" s="426"/>
      <c r="AY146" s="426"/>
      <c r="AZ146" s="426"/>
      <c r="BA146" s="426"/>
      <c r="BB146" s="426"/>
      <c r="BC146" s="426"/>
      <c r="BD146" s="426"/>
      <c r="BE146" s="426"/>
      <c r="BF146" s="426"/>
      <c r="BG146" s="426"/>
      <c r="BH146" s="426"/>
      <c r="BI146" s="426"/>
      <c r="BJ146" s="426"/>
      <c r="BK146" s="426"/>
      <c r="BL146" s="426"/>
      <c r="BM146" s="426"/>
      <c r="BN146" s="426"/>
      <c r="BO146" s="426"/>
      <c r="BP146" s="426"/>
      <c r="BQ146" s="426"/>
      <c r="BR146" s="426"/>
      <c r="BS146" s="426"/>
      <c r="BT146" s="427"/>
      <c r="BU146" s="427"/>
    </row>
    <row r="147" spans="1:73" s="428" customFormat="1" ht="18.75" x14ac:dyDescent="0.3">
      <c r="A147" s="450" t="s">
        <v>161</v>
      </c>
      <c r="B147" s="292">
        <v>2250267</v>
      </c>
      <c r="C147" s="451"/>
      <c r="D147" s="235"/>
      <c r="E147" s="235"/>
      <c r="F147" s="96"/>
      <c r="G147" s="235"/>
      <c r="H147" s="235"/>
      <c r="I147" s="235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"/>
      <c r="AD147" s="27"/>
      <c r="AE147" s="423"/>
      <c r="AF147" s="27"/>
      <c r="AG147" s="424"/>
      <c r="AH147" s="424"/>
      <c r="AI147" s="424"/>
      <c r="AJ147" s="425"/>
      <c r="AK147" s="425"/>
      <c r="AL147" s="425"/>
      <c r="AM147" s="425"/>
      <c r="AN147" s="425"/>
      <c r="AO147" s="425"/>
      <c r="AP147" s="425"/>
      <c r="AQ147" s="426"/>
      <c r="AR147" s="426"/>
      <c r="AS147" s="426"/>
      <c r="AT147" s="426"/>
      <c r="AU147" s="426"/>
      <c r="AV147" s="426"/>
      <c r="AW147" s="426"/>
      <c r="AX147" s="426"/>
      <c r="AY147" s="426"/>
      <c r="AZ147" s="426"/>
      <c r="BA147" s="426"/>
      <c r="BB147" s="426"/>
      <c r="BC147" s="426"/>
      <c r="BD147" s="426"/>
      <c r="BE147" s="426"/>
      <c r="BF147" s="426"/>
      <c r="BG147" s="426"/>
      <c r="BH147" s="426"/>
      <c r="BI147" s="426"/>
      <c r="BJ147" s="426"/>
      <c r="BK147" s="426"/>
      <c r="BL147" s="426"/>
      <c r="BM147" s="426"/>
      <c r="BN147" s="426"/>
      <c r="BO147" s="426"/>
      <c r="BP147" s="426"/>
      <c r="BQ147" s="426"/>
      <c r="BR147" s="426"/>
      <c r="BS147" s="426"/>
      <c r="BT147" s="427"/>
      <c r="BU147" s="427"/>
    </row>
    <row r="148" spans="1:73" s="428" customFormat="1" ht="32.25" customHeight="1" x14ac:dyDescent="0.3">
      <c r="A148" s="369" t="s">
        <v>162</v>
      </c>
      <c r="B148" s="328">
        <v>2250467</v>
      </c>
      <c r="C148" s="451"/>
      <c r="D148" s="235">
        <f t="shared" si="33"/>
        <v>0</v>
      </c>
      <c r="E148" s="235">
        <f t="shared" si="34"/>
        <v>0</v>
      </c>
      <c r="F148" s="96" t="e">
        <f t="shared" si="24"/>
        <v>#DIV/0!</v>
      </c>
      <c r="G148" s="235"/>
      <c r="H148" s="235"/>
      <c r="I148" s="235" t="e">
        <f t="shared" si="35"/>
        <v>#DIV/0!</v>
      </c>
      <c r="J148" s="353"/>
      <c r="K148" s="353"/>
      <c r="L148" s="353"/>
      <c r="M148" s="353"/>
      <c r="N148" s="353"/>
      <c r="O148" s="353"/>
      <c r="P148" s="353"/>
      <c r="Q148" s="353"/>
      <c r="R148" s="353"/>
      <c r="S148" s="353"/>
      <c r="T148" s="353"/>
      <c r="U148" s="353"/>
      <c r="V148" s="353"/>
      <c r="W148" s="353"/>
      <c r="X148" s="353"/>
      <c r="Y148" s="353"/>
      <c r="Z148" s="353"/>
      <c r="AA148" s="353"/>
      <c r="AB148" s="353"/>
      <c r="AC148" s="35">
        <f t="shared" si="25"/>
        <v>0</v>
      </c>
      <c r="AD148" s="27">
        <f t="shared" si="31"/>
        <v>0</v>
      </c>
      <c r="AE148" s="423"/>
      <c r="AF148" s="27">
        <f t="shared" si="32"/>
        <v>0</v>
      </c>
      <c r="AG148" s="424"/>
      <c r="AH148" s="424"/>
      <c r="AI148" s="424"/>
      <c r="AJ148" s="425"/>
      <c r="AK148" s="425"/>
      <c r="AL148" s="425"/>
      <c r="AM148" s="425"/>
      <c r="AN148" s="425"/>
      <c r="AO148" s="425"/>
      <c r="AP148" s="425"/>
      <c r="AQ148" s="426"/>
      <c r="AR148" s="426"/>
      <c r="AS148" s="426"/>
      <c r="AT148" s="426"/>
      <c r="AU148" s="426"/>
      <c r="AV148" s="426"/>
      <c r="AW148" s="426"/>
      <c r="AX148" s="426"/>
      <c r="AY148" s="426"/>
      <c r="AZ148" s="426"/>
      <c r="BA148" s="426"/>
      <c r="BB148" s="426"/>
      <c r="BC148" s="426"/>
      <c r="BD148" s="426"/>
      <c r="BE148" s="426"/>
      <c r="BF148" s="426"/>
      <c r="BG148" s="426"/>
      <c r="BH148" s="426"/>
      <c r="BI148" s="426"/>
      <c r="BJ148" s="426"/>
      <c r="BK148" s="426"/>
      <c r="BL148" s="426"/>
      <c r="BM148" s="426"/>
      <c r="BN148" s="426"/>
      <c r="BO148" s="426"/>
      <c r="BP148" s="426"/>
      <c r="BQ148" s="426"/>
      <c r="BR148" s="426"/>
      <c r="BS148" s="426"/>
      <c r="BT148" s="427"/>
      <c r="BU148" s="427"/>
    </row>
    <row r="149" spans="1:73" s="459" customFormat="1" ht="32.25" customHeight="1" x14ac:dyDescent="0.3">
      <c r="A149" s="305" t="s">
        <v>101</v>
      </c>
      <c r="B149" s="279">
        <v>226</v>
      </c>
      <c r="C149" s="435">
        <f>C150</f>
        <v>0</v>
      </c>
      <c r="D149" s="435">
        <f>D150</f>
        <v>0</v>
      </c>
      <c r="E149" s="435">
        <f>E150</f>
        <v>0</v>
      </c>
      <c r="F149" s="126" t="e">
        <f t="shared" ref="F149:F222" si="36">D149/C149*100</f>
        <v>#DIV/0!</v>
      </c>
      <c r="G149" s="435">
        <f>G150</f>
        <v>0</v>
      </c>
      <c r="H149" s="435">
        <f>H150</f>
        <v>0</v>
      </c>
      <c r="I149" s="435" t="e">
        <f t="shared" si="35"/>
        <v>#DIV/0!</v>
      </c>
      <c r="J149" s="436"/>
      <c r="K149" s="436"/>
      <c r="L149" s="436"/>
      <c r="M149" s="436"/>
      <c r="N149" s="436"/>
      <c r="O149" s="436"/>
      <c r="P149" s="436"/>
      <c r="Q149" s="436"/>
      <c r="R149" s="436"/>
      <c r="S149" s="436"/>
      <c r="T149" s="436"/>
      <c r="U149" s="436"/>
      <c r="V149" s="436"/>
      <c r="W149" s="436"/>
      <c r="X149" s="436"/>
      <c r="Y149" s="436"/>
      <c r="Z149" s="436"/>
      <c r="AA149" s="436"/>
      <c r="AB149" s="436"/>
      <c r="AC149" s="35">
        <f t="shared" ref="AC149:AC222" si="37">G149-H149</f>
        <v>0</v>
      </c>
      <c r="AD149" s="27">
        <f t="shared" si="31"/>
        <v>0</v>
      </c>
      <c r="AE149" s="455"/>
      <c r="AF149" s="27">
        <f t="shared" si="32"/>
        <v>0</v>
      </c>
      <c r="AG149" s="456"/>
      <c r="AH149" s="456"/>
      <c r="AI149" s="456"/>
      <c r="AJ149" s="439"/>
      <c r="AK149" s="439"/>
      <c r="AL149" s="439"/>
      <c r="AM149" s="439"/>
      <c r="AN149" s="439"/>
      <c r="AO149" s="439"/>
      <c r="AP149" s="439"/>
      <c r="AQ149" s="457"/>
      <c r="AR149" s="457"/>
      <c r="AS149" s="457"/>
      <c r="AT149" s="457"/>
      <c r="AU149" s="457"/>
      <c r="AV149" s="457"/>
      <c r="AW149" s="457"/>
      <c r="AX149" s="457"/>
      <c r="AY149" s="457"/>
      <c r="AZ149" s="457"/>
      <c r="BA149" s="457"/>
      <c r="BB149" s="457"/>
      <c r="BC149" s="457"/>
      <c r="BD149" s="457"/>
      <c r="BE149" s="457"/>
      <c r="BF149" s="457"/>
      <c r="BG149" s="457"/>
      <c r="BH149" s="457"/>
      <c r="BI149" s="457"/>
      <c r="BJ149" s="457"/>
      <c r="BK149" s="457"/>
      <c r="BL149" s="457"/>
      <c r="BM149" s="457"/>
      <c r="BN149" s="457"/>
      <c r="BO149" s="457"/>
      <c r="BP149" s="457"/>
      <c r="BQ149" s="457"/>
      <c r="BR149" s="457"/>
      <c r="BS149" s="457"/>
      <c r="BT149" s="458"/>
      <c r="BU149" s="458"/>
    </row>
    <row r="150" spans="1:73" s="428" customFormat="1" ht="32.25" customHeight="1" x14ac:dyDescent="0.3">
      <c r="A150" s="369" t="s">
        <v>163</v>
      </c>
      <c r="B150" s="328">
        <v>2260435</v>
      </c>
      <c r="C150" s="451"/>
      <c r="D150" s="235">
        <f>H150</f>
        <v>0</v>
      </c>
      <c r="E150" s="235">
        <f>C150-D150</f>
        <v>0</v>
      </c>
      <c r="F150" s="96" t="e">
        <f t="shared" si="36"/>
        <v>#DIV/0!</v>
      </c>
      <c r="G150" s="235"/>
      <c r="H150" s="235"/>
      <c r="I150" s="235" t="e">
        <f t="shared" si="35"/>
        <v>#DIV/0!</v>
      </c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  <c r="V150" s="353"/>
      <c r="W150" s="353"/>
      <c r="X150" s="353"/>
      <c r="Y150" s="353"/>
      <c r="Z150" s="353"/>
      <c r="AA150" s="353"/>
      <c r="AB150" s="353"/>
      <c r="AC150" s="35">
        <f t="shared" si="37"/>
        <v>0</v>
      </c>
      <c r="AD150" s="27">
        <f t="shared" si="31"/>
        <v>0</v>
      </c>
      <c r="AE150" s="423"/>
      <c r="AF150" s="27">
        <f t="shared" si="32"/>
        <v>0</v>
      </c>
      <c r="AG150" s="424"/>
      <c r="AH150" s="424"/>
      <c r="AI150" s="424"/>
      <c r="AJ150" s="425"/>
      <c r="AK150" s="425"/>
      <c r="AL150" s="425"/>
      <c r="AM150" s="425"/>
      <c r="AN150" s="425"/>
      <c r="AO150" s="425"/>
      <c r="AP150" s="425"/>
      <c r="AQ150" s="426"/>
      <c r="AR150" s="426"/>
      <c r="AS150" s="426"/>
      <c r="AT150" s="426"/>
      <c r="AU150" s="426"/>
      <c r="AV150" s="426"/>
      <c r="AW150" s="426"/>
      <c r="AX150" s="426"/>
      <c r="AY150" s="426"/>
      <c r="AZ150" s="426"/>
      <c r="BA150" s="426"/>
      <c r="BB150" s="426"/>
      <c r="BC150" s="426"/>
      <c r="BD150" s="426"/>
      <c r="BE150" s="426"/>
      <c r="BF150" s="426"/>
      <c r="BG150" s="426"/>
      <c r="BH150" s="426"/>
      <c r="BI150" s="426"/>
      <c r="BJ150" s="426"/>
      <c r="BK150" s="426"/>
      <c r="BL150" s="426"/>
      <c r="BM150" s="426"/>
      <c r="BN150" s="426"/>
      <c r="BO150" s="426"/>
      <c r="BP150" s="426"/>
      <c r="BQ150" s="426"/>
      <c r="BR150" s="426"/>
      <c r="BS150" s="426"/>
      <c r="BT150" s="427"/>
      <c r="BU150" s="427"/>
    </row>
    <row r="151" spans="1:73" s="449" customFormat="1" ht="18.75" x14ac:dyDescent="0.25">
      <c r="A151" s="184" t="s">
        <v>164</v>
      </c>
      <c r="B151" s="460" t="s">
        <v>165</v>
      </c>
      <c r="C151" s="461">
        <f>C152+C159+C163</f>
        <v>99332</v>
      </c>
      <c r="D151" s="461">
        <f>D152+D159+D163</f>
        <v>33869.550000000003</v>
      </c>
      <c r="E151" s="461">
        <f>E152+E159+E163</f>
        <v>65462.45</v>
      </c>
      <c r="F151" s="186">
        <f t="shared" si="36"/>
        <v>34.097320098256354</v>
      </c>
      <c r="G151" s="461">
        <f>G152+G159+G163</f>
        <v>33870</v>
      </c>
      <c r="H151" s="461">
        <f>H152+H159+H163</f>
        <v>33869.550000000003</v>
      </c>
      <c r="I151" s="461">
        <f t="shared" si="35"/>
        <v>99.998671390611165</v>
      </c>
      <c r="J151" s="462"/>
      <c r="K151" s="462"/>
      <c r="L151" s="462"/>
      <c r="M151" s="462"/>
      <c r="N151" s="462"/>
      <c r="O151" s="462"/>
      <c r="P151" s="462"/>
      <c r="Q151" s="462"/>
      <c r="R151" s="462"/>
      <c r="S151" s="462"/>
      <c r="T151" s="462"/>
      <c r="U151" s="462"/>
      <c r="V151" s="462"/>
      <c r="W151" s="462"/>
      <c r="X151" s="462"/>
      <c r="Y151" s="462"/>
      <c r="Z151" s="462"/>
      <c r="AA151" s="462"/>
      <c r="AB151" s="462"/>
      <c r="AC151" s="35">
        <f t="shared" si="37"/>
        <v>0.44999999999708962</v>
      </c>
      <c r="AD151" s="27">
        <f t="shared" si="31"/>
        <v>99332</v>
      </c>
      <c r="AE151" s="463"/>
      <c r="AF151" s="27">
        <f t="shared" si="32"/>
        <v>99332</v>
      </c>
      <c r="AG151" s="464"/>
      <c r="AH151" s="464"/>
      <c r="AI151" s="464"/>
      <c r="AJ151" s="255"/>
      <c r="AK151" s="255"/>
      <c r="AL151" s="255"/>
      <c r="AM151" s="255"/>
      <c r="AN151" s="255"/>
      <c r="AO151" s="255"/>
      <c r="AP151" s="255"/>
      <c r="AQ151" s="255"/>
      <c r="AR151" s="255"/>
      <c r="AS151" s="255"/>
      <c r="AT151" s="255"/>
      <c r="AU151" s="255"/>
      <c r="AV151" s="255"/>
      <c r="AW151" s="255"/>
      <c r="AX151" s="255"/>
      <c r="AY151" s="255"/>
      <c r="AZ151" s="255"/>
      <c r="BA151" s="255"/>
      <c r="BB151" s="255"/>
      <c r="BC151" s="255"/>
      <c r="BD151" s="255"/>
      <c r="BE151" s="255"/>
      <c r="BF151" s="255"/>
      <c r="BG151" s="255"/>
      <c r="BH151" s="255"/>
      <c r="BI151" s="255"/>
      <c r="BJ151" s="255"/>
      <c r="BK151" s="255"/>
      <c r="BL151" s="255"/>
      <c r="BM151" s="255"/>
      <c r="BN151" s="255"/>
      <c r="BO151" s="255"/>
      <c r="BP151" s="255"/>
      <c r="BQ151" s="255"/>
      <c r="BR151" s="255"/>
      <c r="BS151" s="255"/>
      <c r="BT151" s="448"/>
      <c r="BU151" s="448"/>
    </row>
    <row r="152" spans="1:73" s="470" customFormat="1" ht="21" customHeight="1" x14ac:dyDescent="0.25">
      <c r="A152" s="305" t="s">
        <v>37</v>
      </c>
      <c r="B152" s="465">
        <v>225</v>
      </c>
      <c r="C152" s="280">
        <f t="shared" ref="C152:H152" si="38">SUM(C153:C158)</f>
        <v>69966</v>
      </c>
      <c r="D152" s="280">
        <f t="shared" si="38"/>
        <v>25279.55</v>
      </c>
      <c r="E152" s="280">
        <f t="shared" si="38"/>
        <v>44686.45</v>
      </c>
      <c r="F152" s="126">
        <f t="shared" si="36"/>
        <v>36.13119229339965</v>
      </c>
      <c r="G152" s="280">
        <f t="shared" si="38"/>
        <v>25280</v>
      </c>
      <c r="H152" s="280">
        <f t="shared" si="38"/>
        <v>25279.55</v>
      </c>
      <c r="I152" s="280">
        <f t="shared" si="35"/>
        <v>99.99821993670885</v>
      </c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  <c r="W152" s="281"/>
      <c r="X152" s="281"/>
      <c r="Y152" s="281"/>
      <c r="Z152" s="281"/>
      <c r="AA152" s="281"/>
      <c r="AB152" s="281"/>
      <c r="AC152" s="35">
        <f t="shared" si="37"/>
        <v>0.4500000000007276</v>
      </c>
      <c r="AD152" s="27">
        <f t="shared" si="31"/>
        <v>69966</v>
      </c>
      <c r="AE152" s="466"/>
      <c r="AF152" s="27">
        <f t="shared" si="32"/>
        <v>69966</v>
      </c>
      <c r="AG152" s="467"/>
      <c r="AH152" s="467"/>
      <c r="AI152" s="467"/>
      <c r="AJ152" s="468"/>
      <c r="AK152" s="468"/>
      <c r="AL152" s="468"/>
      <c r="AM152" s="468"/>
      <c r="AN152" s="468"/>
      <c r="AO152" s="468"/>
      <c r="AP152" s="468"/>
      <c r="AQ152" s="468"/>
      <c r="AR152" s="468"/>
      <c r="AS152" s="468"/>
      <c r="AT152" s="468"/>
      <c r="AU152" s="468"/>
      <c r="AV152" s="468"/>
      <c r="AW152" s="468"/>
      <c r="AX152" s="468"/>
      <c r="AY152" s="468"/>
      <c r="AZ152" s="468"/>
      <c r="BA152" s="468"/>
      <c r="BB152" s="468"/>
      <c r="BC152" s="468"/>
      <c r="BD152" s="468"/>
      <c r="BE152" s="468"/>
      <c r="BF152" s="468"/>
      <c r="BG152" s="468"/>
      <c r="BH152" s="468"/>
      <c r="BI152" s="468"/>
      <c r="BJ152" s="468"/>
      <c r="BK152" s="468"/>
      <c r="BL152" s="468"/>
      <c r="BM152" s="468"/>
      <c r="BN152" s="468"/>
      <c r="BO152" s="468"/>
      <c r="BP152" s="468"/>
      <c r="BQ152" s="468"/>
      <c r="BR152" s="468"/>
      <c r="BS152" s="468"/>
      <c r="BT152" s="469"/>
      <c r="BU152" s="469"/>
    </row>
    <row r="153" spans="1:73" s="311" customFormat="1" ht="18.75" x14ac:dyDescent="0.3">
      <c r="A153" s="335" t="s">
        <v>166</v>
      </c>
      <c r="B153" s="292">
        <v>2250011</v>
      </c>
      <c r="C153" s="442">
        <v>9295</v>
      </c>
      <c r="D153" s="251">
        <f>H153</f>
        <v>0</v>
      </c>
      <c r="E153" s="235">
        <f>C153-D153</f>
        <v>9295</v>
      </c>
      <c r="F153" s="96">
        <f t="shared" si="36"/>
        <v>0</v>
      </c>
      <c r="G153" s="251">
        <v>0</v>
      </c>
      <c r="H153" s="251"/>
      <c r="I153" s="251" t="e">
        <f t="shared" si="35"/>
        <v>#DIV/0!</v>
      </c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52"/>
      <c r="Z153" s="252"/>
      <c r="AA153" s="252"/>
      <c r="AB153" s="252"/>
      <c r="AC153" s="35">
        <f t="shared" si="37"/>
        <v>0</v>
      </c>
      <c r="AD153" s="27">
        <f t="shared" si="31"/>
        <v>9295</v>
      </c>
      <c r="AE153" s="294"/>
      <c r="AF153" s="27">
        <f t="shared" si="32"/>
        <v>9295</v>
      </c>
      <c r="AG153" s="295"/>
      <c r="AH153" s="295"/>
      <c r="AI153" s="295"/>
      <c r="AJ153" s="296"/>
      <c r="AK153" s="296"/>
      <c r="AL153" s="296"/>
      <c r="AM153" s="296"/>
      <c r="AN153" s="296"/>
      <c r="AO153" s="296"/>
      <c r="AP153" s="296"/>
      <c r="AQ153" s="309"/>
      <c r="AR153" s="309"/>
      <c r="AS153" s="309"/>
      <c r="AT153" s="309"/>
      <c r="AU153" s="309"/>
      <c r="AV153" s="309"/>
      <c r="AW153" s="309"/>
      <c r="AX153" s="309"/>
      <c r="AY153" s="309"/>
      <c r="AZ153" s="309"/>
      <c r="BA153" s="309"/>
      <c r="BB153" s="309"/>
      <c r="BC153" s="309"/>
      <c r="BD153" s="309"/>
      <c r="BE153" s="309"/>
      <c r="BF153" s="309"/>
      <c r="BG153" s="309"/>
      <c r="BH153" s="309"/>
      <c r="BI153" s="309"/>
      <c r="BJ153" s="309"/>
      <c r="BK153" s="309"/>
      <c r="BL153" s="309"/>
      <c r="BM153" s="309"/>
      <c r="BN153" s="309"/>
      <c r="BO153" s="309"/>
      <c r="BP153" s="309"/>
      <c r="BQ153" s="309"/>
      <c r="BR153" s="309"/>
      <c r="BS153" s="309"/>
      <c r="BT153" s="310"/>
      <c r="BU153" s="310"/>
    </row>
    <row r="154" spans="1:73" s="325" customFormat="1" ht="18.75" x14ac:dyDescent="0.3">
      <c r="A154" s="335" t="s">
        <v>167</v>
      </c>
      <c r="B154" s="339">
        <v>2250103</v>
      </c>
      <c r="C154" s="442"/>
      <c r="D154" s="318">
        <f>H154</f>
        <v>0</v>
      </c>
      <c r="E154" s="235">
        <f t="shared" ref="E154:E162" si="39">C154-D154</f>
        <v>0</v>
      </c>
      <c r="F154" s="96" t="e">
        <f t="shared" si="36"/>
        <v>#DIV/0!</v>
      </c>
      <c r="G154" s="318">
        <v>0</v>
      </c>
      <c r="H154" s="318"/>
      <c r="I154" s="318" t="e">
        <f t="shared" si="35"/>
        <v>#DIV/0!</v>
      </c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5">
        <f t="shared" si="37"/>
        <v>0</v>
      </c>
      <c r="AD154" s="27">
        <f t="shared" si="31"/>
        <v>0</v>
      </c>
      <c r="AE154" s="320"/>
      <c r="AF154" s="27">
        <f t="shared" si="32"/>
        <v>0</v>
      </c>
      <c r="AG154" s="321"/>
      <c r="AH154" s="321"/>
      <c r="AI154" s="321"/>
      <c r="AJ154" s="322"/>
      <c r="AK154" s="322"/>
      <c r="AL154" s="322"/>
      <c r="AM154" s="322"/>
      <c r="AN154" s="322"/>
      <c r="AO154" s="322"/>
      <c r="AP154" s="322"/>
      <c r="AQ154" s="323"/>
      <c r="AR154" s="323"/>
      <c r="AS154" s="323"/>
      <c r="AT154" s="323"/>
      <c r="AU154" s="323"/>
      <c r="AV154" s="323"/>
      <c r="AW154" s="323"/>
      <c r="AX154" s="323"/>
      <c r="AY154" s="323"/>
      <c r="AZ154" s="323"/>
      <c r="BA154" s="323"/>
      <c r="BB154" s="323"/>
      <c r="BC154" s="323"/>
      <c r="BD154" s="323"/>
      <c r="BE154" s="323"/>
      <c r="BF154" s="323"/>
      <c r="BG154" s="323"/>
      <c r="BH154" s="323"/>
      <c r="BI154" s="323"/>
      <c r="BJ154" s="323"/>
      <c r="BK154" s="323"/>
      <c r="BL154" s="323"/>
      <c r="BM154" s="323"/>
      <c r="BN154" s="323"/>
      <c r="BO154" s="323"/>
      <c r="BP154" s="323"/>
      <c r="BQ154" s="323"/>
      <c r="BR154" s="323"/>
      <c r="BS154" s="323"/>
      <c r="BT154" s="324"/>
      <c r="BU154" s="324"/>
    </row>
    <row r="155" spans="1:73" s="325" customFormat="1" ht="18.75" x14ac:dyDescent="0.3">
      <c r="A155" s="291" t="s">
        <v>168</v>
      </c>
      <c r="B155" s="339">
        <v>2250105</v>
      </c>
      <c r="C155" s="471"/>
      <c r="D155" s="318">
        <f>H155</f>
        <v>0</v>
      </c>
      <c r="E155" s="235">
        <f t="shared" si="39"/>
        <v>0</v>
      </c>
      <c r="F155" s="96" t="e">
        <f t="shared" si="36"/>
        <v>#DIV/0!</v>
      </c>
      <c r="G155" s="318">
        <v>0</v>
      </c>
      <c r="H155" s="318"/>
      <c r="I155" s="318" t="e">
        <f t="shared" si="35"/>
        <v>#DIV/0!</v>
      </c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5">
        <f t="shared" si="37"/>
        <v>0</v>
      </c>
      <c r="AD155" s="27">
        <f t="shared" si="31"/>
        <v>0</v>
      </c>
      <c r="AE155" s="320"/>
      <c r="AF155" s="27">
        <f t="shared" si="32"/>
        <v>0</v>
      </c>
      <c r="AG155" s="321"/>
      <c r="AH155" s="321"/>
      <c r="AI155" s="321"/>
      <c r="AJ155" s="322"/>
      <c r="AK155" s="322"/>
      <c r="AL155" s="322"/>
      <c r="AM155" s="322"/>
      <c r="AN155" s="322"/>
      <c r="AO155" s="322"/>
      <c r="AP155" s="322"/>
      <c r="AQ155" s="323"/>
      <c r="AR155" s="323"/>
      <c r="AS155" s="323"/>
      <c r="AT155" s="323"/>
      <c r="AU155" s="323"/>
      <c r="AV155" s="323"/>
      <c r="AW155" s="323"/>
      <c r="AX155" s="323"/>
      <c r="AY155" s="323"/>
      <c r="AZ155" s="323"/>
      <c r="BA155" s="323"/>
      <c r="BB155" s="323"/>
      <c r="BC155" s="323"/>
      <c r="BD155" s="323"/>
      <c r="BE155" s="323"/>
      <c r="BF155" s="323"/>
      <c r="BG155" s="323"/>
      <c r="BH155" s="323"/>
      <c r="BI155" s="323"/>
      <c r="BJ155" s="323"/>
      <c r="BK155" s="323"/>
      <c r="BL155" s="323"/>
      <c r="BM155" s="323"/>
      <c r="BN155" s="323"/>
      <c r="BO155" s="323"/>
      <c r="BP155" s="323"/>
      <c r="BQ155" s="323"/>
      <c r="BR155" s="323"/>
      <c r="BS155" s="323"/>
      <c r="BT155" s="324"/>
      <c r="BU155" s="324"/>
    </row>
    <row r="156" spans="1:73" s="325" customFormat="1" ht="31.5" x14ac:dyDescent="0.3">
      <c r="A156" s="291" t="s">
        <v>114</v>
      </c>
      <c r="B156" s="339">
        <v>2250106</v>
      </c>
      <c r="C156" s="471"/>
      <c r="D156" s="318"/>
      <c r="E156" s="235">
        <f t="shared" si="39"/>
        <v>0</v>
      </c>
      <c r="F156" s="96"/>
      <c r="G156" s="318">
        <v>0</v>
      </c>
      <c r="H156" s="318"/>
      <c r="I156" s="318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5"/>
      <c r="AD156" s="27"/>
      <c r="AE156" s="320"/>
      <c r="AF156" s="27"/>
      <c r="AG156" s="321"/>
      <c r="AH156" s="321"/>
      <c r="AI156" s="321"/>
      <c r="AJ156" s="322"/>
      <c r="AK156" s="322"/>
      <c r="AL156" s="322"/>
      <c r="AM156" s="322"/>
      <c r="AN156" s="322"/>
      <c r="AO156" s="322"/>
      <c r="AP156" s="322"/>
      <c r="AQ156" s="323"/>
      <c r="AR156" s="323"/>
      <c r="AS156" s="323"/>
      <c r="AT156" s="323"/>
      <c r="AU156" s="323"/>
      <c r="AV156" s="323"/>
      <c r="AW156" s="323"/>
      <c r="AX156" s="323"/>
      <c r="AY156" s="323"/>
      <c r="AZ156" s="323"/>
      <c r="BA156" s="323"/>
      <c r="BB156" s="323"/>
      <c r="BC156" s="323"/>
      <c r="BD156" s="323"/>
      <c r="BE156" s="323"/>
      <c r="BF156" s="323"/>
      <c r="BG156" s="323"/>
      <c r="BH156" s="323"/>
      <c r="BI156" s="323"/>
      <c r="BJ156" s="323"/>
      <c r="BK156" s="323"/>
      <c r="BL156" s="323"/>
      <c r="BM156" s="323"/>
      <c r="BN156" s="323"/>
      <c r="BO156" s="323"/>
      <c r="BP156" s="323"/>
      <c r="BQ156" s="323"/>
      <c r="BR156" s="323"/>
      <c r="BS156" s="323"/>
      <c r="BT156" s="324"/>
      <c r="BU156" s="324"/>
    </row>
    <row r="157" spans="1:73" s="428" customFormat="1" ht="18.75" x14ac:dyDescent="0.3">
      <c r="A157" s="291" t="s">
        <v>169</v>
      </c>
      <c r="B157" s="339">
        <v>2250124</v>
      </c>
      <c r="C157" s="442">
        <v>60671</v>
      </c>
      <c r="D157" s="235">
        <f>H157</f>
        <v>25279.55</v>
      </c>
      <c r="E157" s="235">
        <f t="shared" si="39"/>
        <v>35391.449999999997</v>
      </c>
      <c r="F157" s="96">
        <f t="shared" si="36"/>
        <v>41.666611725536086</v>
      </c>
      <c r="G157" s="235">
        <v>25280</v>
      </c>
      <c r="H157" s="235">
        <v>25279.55</v>
      </c>
      <c r="I157" s="235">
        <f t="shared" si="35"/>
        <v>99.99821993670885</v>
      </c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">
        <f t="shared" si="37"/>
        <v>0.4500000000007276</v>
      </c>
      <c r="AD157" s="27">
        <f t="shared" si="31"/>
        <v>60671</v>
      </c>
      <c r="AE157" s="423"/>
      <c r="AF157" s="27">
        <f t="shared" si="32"/>
        <v>60671</v>
      </c>
      <c r="AG157" s="424"/>
      <c r="AH157" s="424"/>
      <c r="AI157" s="424"/>
      <c r="AJ157" s="425"/>
      <c r="AK157" s="425"/>
      <c r="AL157" s="425"/>
      <c r="AM157" s="425"/>
      <c r="AN157" s="425"/>
      <c r="AO157" s="425"/>
      <c r="AP157" s="425"/>
      <c r="AQ157" s="426"/>
      <c r="AR157" s="426"/>
      <c r="AS157" s="426"/>
      <c r="AT157" s="426"/>
      <c r="AU157" s="426"/>
      <c r="AV157" s="426"/>
      <c r="AW157" s="426"/>
      <c r="AX157" s="426"/>
      <c r="AY157" s="426"/>
      <c r="AZ157" s="426"/>
      <c r="BA157" s="426"/>
      <c r="BB157" s="426"/>
      <c r="BC157" s="426"/>
      <c r="BD157" s="426"/>
      <c r="BE157" s="426"/>
      <c r="BF157" s="426"/>
      <c r="BG157" s="426"/>
      <c r="BH157" s="426"/>
      <c r="BI157" s="426"/>
      <c r="BJ157" s="426"/>
      <c r="BK157" s="426"/>
      <c r="BL157" s="426"/>
      <c r="BM157" s="426"/>
      <c r="BN157" s="426"/>
      <c r="BO157" s="426"/>
      <c r="BP157" s="426"/>
      <c r="BQ157" s="426"/>
      <c r="BR157" s="426"/>
      <c r="BS157" s="426"/>
      <c r="BT157" s="427"/>
      <c r="BU157" s="427"/>
    </row>
    <row r="158" spans="1:73" s="428" customFormat="1" ht="31.5" x14ac:dyDescent="0.3">
      <c r="A158" s="291" t="s">
        <v>170</v>
      </c>
      <c r="B158" s="339">
        <v>2250194</v>
      </c>
      <c r="C158" s="471">
        <v>0</v>
      </c>
      <c r="D158" s="235">
        <f>H158</f>
        <v>0</v>
      </c>
      <c r="E158" s="235">
        <f t="shared" si="39"/>
        <v>0</v>
      </c>
      <c r="F158" s="96" t="e">
        <f t="shared" si="36"/>
        <v>#DIV/0!</v>
      </c>
      <c r="G158" s="235">
        <v>0</v>
      </c>
      <c r="H158" s="235"/>
      <c r="I158" s="235" t="e">
        <f t="shared" si="35"/>
        <v>#DIV/0!</v>
      </c>
      <c r="J158" s="353"/>
      <c r="K158" s="353"/>
      <c r="L158" s="353"/>
      <c r="M158" s="353"/>
      <c r="N158" s="353"/>
      <c r="O158" s="353"/>
      <c r="P158" s="353"/>
      <c r="Q158" s="353"/>
      <c r="R158" s="353"/>
      <c r="S158" s="353"/>
      <c r="T158" s="353"/>
      <c r="U158" s="353"/>
      <c r="V158" s="353"/>
      <c r="W158" s="353"/>
      <c r="X158" s="353"/>
      <c r="Y158" s="353"/>
      <c r="Z158" s="353"/>
      <c r="AA158" s="353"/>
      <c r="AB158" s="353"/>
      <c r="AC158" s="35">
        <f t="shared" si="37"/>
        <v>0</v>
      </c>
      <c r="AD158" s="27">
        <f t="shared" si="31"/>
        <v>0</v>
      </c>
      <c r="AE158" s="423"/>
      <c r="AF158" s="27">
        <f t="shared" si="32"/>
        <v>0</v>
      </c>
      <c r="AG158" s="424"/>
      <c r="AH158" s="424"/>
      <c r="AI158" s="424"/>
      <c r="AJ158" s="425"/>
      <c r="AK158" s="425"/>
      <c r="AL158" s="425"/>
      <c r="AM158" s="425"/>
      <c r="AN158" s="425"/>
      <c r="AO158" s="425"/>
      <c r="AP158" s="425"/>
      <c r="AQ158" s="426"/>
      <c r="AR158" s="426"/>
      <c r="AS158" s="426"/>
      <c r="AT158" s="426"/>
      <c r="AU158" s="426"/>
      <c r="AV158" s="426"/>
      <c r="AW158" s="426"/>
      <c r="AX158" s="426"/>
      <c r="AY158" s="426"/>
      <c r="AZ158" s="426"/>
      <c r="BA158" s="426"/>
      <c r="BB158" s="426"/>
      <c r="BC158" s="426"/>
      <c r="BD158" s="426"/>
      <c r="BE158" s="426"/>
      <c r="BF158" s="426"/>
      <c r="BG158" s="426"/>
      <c r="BH158" s="426"/>
      <c r="BI158" s="426"/>
      <c r="BJ158" s="426"/>
      <c r="BK158" s="426"/>
      <c r="BL158" s="426"/>
      <c r="BM158" s="426"/>
      <c r="BN158" s="426"/>
      <c r="BO158" s="426"/>
      <c r="BP158" s="426"/>
      <c r="BQ158" s="426"/>
      <c r="BR158" s="426"/>
      <c r="BS158" s="426"/>
      <c r="BT158" s="427"/>
      <c r="BU158" s="427"/>
    </row>
    <row r="159" spans="1:73" s="476" customFormat="1" ht="21.75" customHeight="1" x14ac:dyDescent="0.3">
      <c r="A159" s="278" t="s">
        <v>39</v>
      </c>
      <c r="B159" s="472">
        <v>226</v>
      </c>
      <c r="C159" s="280">
        <f>SUM(C160:C162)</f>
        <v>20616</v>
      </c>
      <c r="D159" s="280">
        <f>SUM(D160:D162)</f>
        <v>8590</v>
      </c>
      <c r="E159" s="280">
        <f>SUM(E160:E162)</f>
        <v>12026</v>
      </c>
      <c r="F159" s="126">
        <f t="shared" si="36"/>
        <v>41.666666666666671</v>
      </c>
      <c r="G159" s="280">
        <f>SUM(G160:G162)</f>
        <v>8590</v>
      </c>
      <c r="H159" s="280">
        <f>SUM(H160:H162)</f>
        <v>8590</v>
      </c>
      <c r="I159" s="280">
        <f t="shared" si="35"/>
        <v>100</v>
      </c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1"/>
      <c r="U159" s="281"/>
      <c r="V159" s="281"/>
      <c r="W159" s="281"/>
      <c r="X159" s="281"/>
      <c r="Y159" s="281"/>
      <c r="Z159" s="281"/>
      <c r="AA159" s="281"/>
      <c r="AB159" s="281"/>
      <c r="AC159" s="35">
        <f t="shared" si="37"/>
        <v>0</v>
      </c>
      <c r="AD159" s="27">
        <f t="shared" si="31"/>
        <v>20616</v>
      </c>
      <c r="AE159" s="473"/>
      <c r="AF159" s="27">
        <f t="shared" si="32"/>
        <v>20616</v>
      </c>
      <c r="AG159" s="474"/>
      <c r="AH159" s="474"/>
      <c r="AI159" s="474"/>
      <c r="AJ159" s="408"/>
      <c r="AK159" s="408"/>
      <c r="AL159" s="408"/>
      <c r="AM159" s="408"/>
      <c r="AN159" s="408"/>
      <c r="AO159" s="408"/>
      <c r="AP159" s="408"/>
      <c r="AQ159" s="408"/>
      <c r="AR159" s="408"/>
      <c r="AS159" s="408"/>
      <c r="AT159" s="408"/>
      <c r="AU159" s="408"/>
      <c r="AV159" s="408"/>
      <c r="AW159" s="408"/>
      <c r="AX159" s="408"/>
      <c r="AY159" s="408"/>
      <c r="AZ159" s="408"/>
      <c r="BA159" s="408"/>
      <c r="BB159" s="408"/>
      <c r="BC159" s="408"/>
      <c r="BD159" s="408"/>
      <c r="BE159" s="408"/>
      <c r="BF159" s="408"/>
      <c r="BG159" s="408"/>
      <c r="BH159" s="408"/>
      <c r="BI159" s="408"/>
      <c r="BJ159" s="408"/>
      <c r="BK159" s="408"/>
      <c r="BL159" s="408"/>
      <c r="BM159" s="408"/>
      <c r="BN159" s="408"/>
      <c r="BO159" s="408"/>
      <c r="BP159" s="408"/>
      <c r="BQ159" s="408"/>
      <c r="BR159" s="408"/>
      <c r="BS159" s="408"/>
      <c r="BT159" s="475"/>
      <c r="BU159" s="475"/>
    </row>
    <row r="160" spans="1:73" s="428" customFormat="1" ht="18.75" x14ac:dyDescent="0.3">
      <c r="A160" s="477" t="s">
        <v>171</v>
      </c>
      <c r="B160" s="334">
        <v>2260094</v>
      </c>
      <c r="C160" s="471"/>
      <c r="D160" s="235">
        <f>H160</f>
        <v>0</v>
      </c>
      <c r="E160" s="235">
        <f t="shared" si="39"/>
        <v>0</v>
      </c>
      <c r="F160" s="96" t="e">
        <f t="shared" si="36"/>
        <v>#DIV/0!</v>
      </c>
      <c r="G160" s="235">
        <v>0</v>
      </c>
      <c r="H160" s="235"/>
      <c r="I160" s="235" t="e">
        <f t="shared" si="35"/>
        <v>#DIV/0!</v>
      </c>
      <c r="J160" s="353"/>
      <c r="K160" s="353"/>
      <c r="L160" s="353"/>
      <c r="M160" s="353"/>
      <c r="N160" s="353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3"/>
      <c r="Z160" s="353"/>
      <c r="AA160" s="353"/>
      <c r="AB160" s="353"/>
      <c r="AC160" s="35">
        <f t="shared" si="37"/>
        <v>0</v>
      </c>
      <c r="AD160" s="27">
        <f t="shared" si="31"/>
        <v>0</v>
      </c>
      <c r="AE160" s="423"/>
      <c r="AF160" s="27">
        <f t="shared" si="32"/>
        <v>0</v>
      </c>
      <c r="AG160" s="424"/>
      <c r="AH160" s="424"/>
      <c r="AI160" s="424"/>
      <c r="AJ160" s="425"/>
      <c r="AK160" s="425"/>
      <c r="AL160" s="425"/>
      <c r="AM160" s="425"/>
      <c r="AN160" s="425"/>
      <c r="AO160" s="425"/>
      <c r="AP160" s="425"/>
      <c r="AQ160" s="426"/>
      <c r="AR160" s="426"/>
      <c r="AS160" s="426"/>
      <c r="AT160" s="426"/>
      <c r="AU160" s="426"/>
      <c r="AV160" s="426"/>
      <c r="AW160" s="426"/>
      <c r="AX160" s="426"/>
      <c r="AY160" s="426"/>
      <c r="AZ160" s="426"/>
      <c r="BA160" s="426"/>
      <c r="BB160" s="426"/>
      <c r="BC160" s="426"/>
      <c r="BD160" s="426"/>
      <c r="BE160" s="426"/>
      <c r="BF160" s="426"/>
      <c r="BG160" s="426"/>
      <c r="BH160" s="426"/>
      <c r="BI160" s="426"/>
      <c r="BJ160" s="426"/>
      <c r="BK160" s="426"/>
      <c r="BL160" s="426"/>
      <c r="BM160" s="426"/>
      <c r="BN160" s="426"/>
      <c r="BO160" s="426"/>
      <c r="BP160" s="426"/>
      <c r="BQ160" s="426"/>
      <c r="BR160" s="426"/>
      <c r="BS160" s="426"/>
      <c r="BT160" s="427"/>
      <c r="BU160" s="427"/>
    </row>
    <row r="161" spans="1:73" s="428" customFormat="1" ht="21" customHeight="1" x14ac:dyDescent="0.3">
      <c r="A161" s="478" t="s">
        <v>172</v>
      </c>
      <c r="B161" s="362">
        <v>2260101</v>
      </c>
      <c r="C161" s="471">
        <v>20616</v>
      </c>
      <c r="D161" s="235">
        <f>H161</f>
        <v>8590</v>
      </c>
      <c r="E161" s="235">
        <f t="shared" si="39"/>
        <v>12026</v>
      </c>
      <c r="F161" s="96">
        <f t="shared" si="36"/>
        <v>41.666666666666671</v>
      </c>
      <c r="G161" s="235">
        <v>8590</v>
      </c>
      <c r="H161" s="235">
        <v>8590</v>
      </c>
      <c r="I161" s="235">
        <f t="shared" si="35"/>
        <v>100</v>
      </c>
      <c r="J161" s="353"/>
      <c r="K161" s="353"/>
      <c r="L161" s="353"/>
      <c r="M161" s="353"/>
      <c r="N161" s="353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3"/>
      <c r="Z161" s="353"/>
      <c r="AA161" s="353"/>
      <c r="AB161" s="353"/>
      <c r="AC161" s="35">
        <f t="shared" si="37"/>
        <v>0</v>
      </c>
      <c r="AD161" s="27">
        <f t="shared" si="31"/>
        <v>20616</v>
      </c>
      <c r="AE161" s="423"/>
      <c r="AF161" s="27">
        <f t="shared" si="32"/>
        <v>20616</v>
      </c>
      <c r="AG161" s="424"/>
      <c r="AH161" s="424"/>
      <c r="AI161" s="424"/>
      <c r="AJ161" s="425"/>
      <c r="AK161" s="425"/>
      <c r="AL161" s="425"/>
      <c r="AM161" s="425"/>
      <c r="AN161" s="425"/>
      <c r="AO161" s="425"/>
      <c r="AP161" s="425"/>
      <c r="AQ161" s="426"/>
      <c r="AR161" s="426"/>
      <c r="AS161" s="426"/>
      <c r="AT161" s="426"/>
      <c r="AU161" s="426"/>
      <c r="AV161" s="426"/>
      <c r="AW161" s="426"/>
      <c r="AX161" s="426"/>
      <c r="AY161" s="426"/>
      <c r="AZ161" s="426"/>
      <c r="BA161" s="426"/>
      <c r="BB161" s="426"/>
      <c r="BC161" s="426"/>
      <c r="BD161" s="426"/>
      <c r="BE161" s="426"/>
      <c r="BF161" s="426"/>
      <c r="BG161" s="426"/>
      <c r="BH161" s="426"/>
      <c r="BI161" s="426"/>
      <c r="BJ161" s="426"/>
      <c r="BK161" s="426"/>
      <c r="BL161" s="426"/>
      <c r="BM161" s="426"/>
      <c r="BN161" s="426"/>
      <c r="BO161" s="426"/>
      <c r="BP161" s="426"/>
      <c r="BQ161" s="426"/>
      <c r="BR161" s="426"/>
      <c r="BS161" s="426"/>
      <c r="BT161" s="427"/>
      <c r="BU161" s="427"/>
    </row>
    <row r="162" spans="1:73" s="428" customFormat="1" ht="31.5" x14ac:dyDescent="0.3">
      <c r="A162" s="479" t="s">
        <v>173</v>
      </c>
      <c r="B162" s="334">
        <v>2260204</v>
      </c>
      <c r="C162" s="471"/>
      <c r="D162" s="235">
        <f>H162</f>
        <v>0</v>
      </c>
      <c r="E162" s="235">
        <f t="shared" si="39"/>
        <v>0</v>
      </c>
      <c r="F162" s="96" t="e">
        <f t="shared" si="36"/>
        <v>#DIV/0!</v>
      </c>
      <c r="G162" s="235">
        <v>0</v>
      </c>
      <c r="H162" s="235"/>
      <c r="I162" s="235" t="e">
        <f t="shared" si="35"/>
        <v>#DIV/0!</v>
      </c>
      <c r="J162" s="353"/>
      <c r="K162" s="353"/>
      <c r="L162" s="353"/>
      <c r="M162" s="353"/>
      <c r="N162" s="353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3"/>
      <c r="Z162" s="353"/>
      <c r="AA162" s="353"/>
      <c r="AB162" s="353"/>
      <c r="AC162" s="35">
        <f t="shared" si="37"/>
        <v>0</v>
      </c>
      <c r="AD162" s="27">
        <f t="shared" si="31"/>
        <v>0</v>
      </c>
      <c r="AE162" s="423"/>
      <c r="AF162" s="27">
        <f t="shared" si="32"/>
        <v>0</v>
      </c>
      <c r="AG162" s="424"/>
      <c r="AH162" s="424"/>
      <c r="AI162" s="424"/>
      <c r="AJ162" s="425"/>
      <c r="AK162" s="425"/>
      <c r="AL162" s="425"/>
      <c r="AM162" s="425"/>
      <c r="AN162" s="425"/>
      <c r="AO162" s="425"/>
      <c r="AP162" s="425"/>
      <c r="AQ162" s="426"/>
      <c r="AR162" s="426"/>
      <c r="AS162" s="426"/>
      <c r="AT162" s="426"/>
      <c r="AU162" s="426"/>
      <c r="AV162" s="426"/>
      <c r="AW162" s="426"/>
      <c r="AX162" s="426"/>
      <c r="AY162" s="426"/>
      <c r="AZ162" s="426"/>
      <c r="BA162" s="426"/>
      <c r="BB162" s="426"/>
      <c r="BC162" s="426"/>
      <c r="BD162" s="426"/>
      <c r="BE162" s="426"/>
      <c r="BF162" s="426"/>
      <c r="BG162" s="426"/>
      <c r="BH162" s="426"/>
      <c r="BI162" s="426"/>
      <c r="BJ162" s="426"/>
      <c r="BK162" s="426"/>
      <c r="BL162" s="426"/>
      <c r="BM162" s="426"/>
      <c r="BN162" s="426"/>
      <c r="BO162" s="426"/>
      <c r="BP162" s="426"/>
      <c r="BQ162" s="426"/>
      <c r="BR162" s="426"/>
      <c r="BS162" s="426"/>
      <c r="BT162" s="427"/>
      <c r="BU162" s="427"/>
    </row>
    <row r="163" spans="1:73" s="391" customFormat="1" ht="26.25" customHeight="1" x14ac:dyDescent="0.25">
      <c r="A163" s="383" t="s">
        <v>48</v>
      </c>
      <c r="B163" s="480">
        <v>340</v>
      </c>
      <c r="C163" s="385">
        <f>C164</f>
        <v>8750</v>
      </c>
      <c r="D163" s="385">
        <f>D164</f>
        <v>0</v>
      </c>
      <c r="E163" s="385">
        <f>E164</f>
        <v>8750</v>
      </c>
      <c r="F163" s="154">
        <f t="shared" si="36"/>
        <v>0</v>
      </c>
      <c r="G163" s="385">
        <f>G164</f>
        <v>0</v>
      </c>
      <c r="H163" s="385">
        <f>H164</f>
        <v>0</v>
      </c>
      <c r="I163" s="385" t="e">
        <f t="shared" si="35"/>
        <v>#DIV/0!</v>
      </c>
      <c r="J163" s="386"/>
      <c r="K163" s="386"/>
      <c r="L163" s="386"/>
      <c r="M163" s="386"/>
      <c r="N163" s="386"/>
      <c r="O163" s="386"/>
      <c r="P163" s="386"/>
      <c r="Q163" s="386"/>
      <c r="R163" s="386"/>
      <c r="S163" s="386"/>
      <c r="T163" s="386"/>
      <c r="U163" s="386"/>
      <c r="V163" s="386"/>
      <c r="W163" s="386"/>
      <c r="X163" s="386"/>
      <c r="Y163" s="386"/>
      <c r="Z163" s="386"/>
      <c r="AA163" s="386"/>
      <c r="AB163" s="386"/>
      <c r="AC163" s="35">
        <f t="shared" si="37"/>
        <v>0</v>
      </c>
      <c r="AD163" s="27">
        <f t="shared" si="31"/>
        <v>8750</v>
      </c>
      <c r="AE163" s="387"/>
      <c r="AF163" s="27">
        <f t="shared" si="32"/>
        <v>8750</v>
      </c>
      <c r="AG163" s="388"/>
      <c r="AH163" s="388"/>
      <c r="AI163" s="388"/>
      <c r="AJ163" s="389"/>
      <c r="AK163" s="389"/>
      <c r="AL163" s="389"/>
      <c r="AM163" s="389"/>
      <c r="AN163" s="389"/>
      <c r="AO163" s="389"/>
      <c r="AP163" s="389"/>
      <c r="AQ163" s="389"/>
      <c r="AR163" s="389"/>
      <c r="AS163" s="389"/>
      <c r="AT163" s="389"/>
      <c r="AU163" s="389"/>
      <c r="AV163" s="389"/>
      <c r="AW163" s="389"/>
      <c r="AX163" s="389"/>
      <c r="AY163" s="389"/>
      <c r="AZ163" s="389"/>
      <c r="BA163" s="389"/>
      <c r="BB163" s="389"/>
      <c r="BC163" s="389"/>
      <c r="BD163" s="389"/>
      <c r="BE163" s="389"/>
      <c r="BF163" s="389"/>
      <c r="BG163" s="389"/>
      <c r="BH163" s="389"/>
      <c r="BI163" s="389"/>
      <c r="BJ163" s="389"/>
      <c r="BK163" s="389"/>
      <c r="BL163" s="389"/>
      <c r="BM163" s="389"/>
      <c r="BN163" s="389"/>
      <c r="BO163" s="389"/>
      <c r="BP163" s="389"/>
      <c r="BQ163" s="389"/>
      <c r="BR163" s="389"/>
      <c r="BS163" s="389"/>
      <c r="BT163" s="390"/>
      <c r="BU163" s="390"/>
    </row>
    <row r="164" spans="1:73" s="395" customFormat="1" ht="16.5" customHeight="1" x14ac:dyDescent="0.25">
      <c r="A164" s="305"/>
      <c r="B164" s="465">
        <v>346</v>
      </c>
      <c r="C164" s="280">
        <f>SUM(C165:C167)</f>
        <v>8750</v>
      </c>
      <c r="D164" s="280">
        <f>SUM(D165:D167)</f>
        <v>0</v>
      </c>
      <c r="E164" s="280">
        <f>SUM(E165:E167)</f>
        <v>8750</v>
      </c>
      <c r="F164" s="126">
        <f t="shared" si="36"/>
        <v>0</v>
      </c>
      <c r="G164" s="280">
        <f>SUM(G165:G167)</f>
        <v>0</v>
      </c>
      <c r="H164" s="280">
        <f>SUM(H165:H167)</f>
        <v>0</v>
      </c>
      <c r="I164" s="280" t="e">
        <f t="shared" si="35"/>
        <v>#DIV/0!</v>
      </c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1"/>
      <c r="U164" s="281"/>
      <c r="V164" s="281"/>
      <c r="W164" s="281"/>
      <c r="X164" s="281"/>
      <c r="Y164" s="281"/>
      <c r="Z164" s="281"/>
      <c r="AA164" s="281"/>
      <c r="AB164" s="281"/>
      <c r="AC164" s="35">
        <f t="shared" si="37"/>
        <v>0</v>
      </c>
      <c r="AD164" s="27">
        <f t="shared" si="31"/>
        <v>8750</v>
      </c>
      <c r="AE164" s="392"/>
      <c r="AF164" s="27">
        <f t="shared" si="32"/>
        <v>8750</v>
      </c>
      <c r="AG164" s="393"/>
      <c r="AH164" s="393"/>
      <c r="AI164" s="393"/>
      <c r="AJ164" s="306"/>
      <c r="AK164" s="306"/>
      <c r="AL164" s="306"/>
      <c r="AM164" s="306"/>
      <c r="AN164" s="306"/>
      <c r="AO164" s="306"/>
      <c r="AP164" s="306"/>
      <c r="AQ164" s="306"/>
      <c r="AR164" s="306"/>
      <c r="AS164" s="306"/>
      <c r="AT164" s="306"/>
      <c r="AU164" s="306"/>
      <c r="AV164" s="306"/>
      <c r="AW164" s="306"/>
      <c r="AX164" s="306"/>
      <c r="AY164" s="306"/>
      <c r="AZ164" s="306"/>
      <c r="BA164" s="306"/>
      <c r="BB164" s="306"/>
      <c r="BC164" s="306"/>
      <c r="BD164" s="306"/>
      <c r="BE164" s="306"/>
      <c r="BF164" s="306"/>
      <c r="BG164" s="306"/>
      <c r="BH164" s="306"/>
      <c r="BI164" s="306"/>
      <c r="BJ164" s="306"/>
      <c r="BK164" s="306"/>
      <c r="BL164" s="306"/>
      <c r="BM164" s="306"/>
      <c r="BN164" s="306"/>
      <c r="BO164" s="306"/>
      <c r="BP164" s="306"/>
      <c r="BQ164" s="306"/>
      <c r="BR164" s="306"/>
      <c r="BS164" s="306"/>
      <c r="BT164" s="394"/>
      <c r="BU164" s="394"/>
    </row>
    <row r="165" spans="1:73" s="311" customFormat="1" ht="18.75" x14ac:dyDescent="0.3">
      <c r="A165" s="481" t="s">
        <v>174</v>
      </c>
      <c r="B165" s="334">
        <v>3460008</v>
      </c>
      <c r="C165" s="471">
        <v>8750</v>
      </c>
      <c r="D165" s="251">
        <f>H165</f>
        <v>0</v>
      </c>
      <c r="E165" s="235">
        <f t="shared" ref="E165:E167" si="40">C165-D165</f>
        <v>8750</v>
      </c>
      <c r="F165" s="96">
        <f t="shared" si="36"/>
        <v>0</v>
      </c>
      <c r="G165" s="251">
        <v>0</v>
      </c>
      <c r="H165" s="251"/>
      <c r="I165" s="251" t="e">
        <f t="shared" si="35"/>
        <v>#DIV/0!</v>
      </c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2"/>
      <c r="AA165" s="252"/>
      <c r="AB165" s="252"/>
      <c r="AC165" s="35">
        <f t="shared" si="37"/>
        <v>0</v>
      </c>
      <c r="AD165" s="27">
        <f t="shared" si="31"/>
        <v>8750</v>
      </c>
      <c r="AE165" s="294"/>
      <c r="AF165" s="27">
        <f t="shared" si="32"/>
        <v>8750</v>
      </c>
      <c r="AG165" s="295"/>
      <c r="AH165" s="295"/>
      <c r="AI165" s="295"/>
      <c r="AJ165" s="296"/>
      <c r="AK165" s="296"/>
      <c r="AL165" s="296"/>
      <c r="AM165" s="296"/>
      <c r="AN165" s="296"/>
      <c r="AO165" s="296"/>
      <c r="AP165" s="296"/>
      <c r="AQ165" s="309"/>
      <c r="AR165" s="309"/>
      <c r="AS165" s="309"/>
      <c r="AT165" s="309"/>
      <c r="AU165" s="309"/>
      <c r="AV165" s="309"/>
      <c r="AW165" s="309"/>
      <c r="AX165" s="309"/>
      <c r="AY165" s="309"/>
      <c r="AZ165" s="309"/>
      <c r="BA165" s="309"/>
      <c r="BB165" s="309"/>
      <c r="BC165" s="309"/>
      <c r="BD165" s="309"/>
      <c r="BE165" s="309"/>
      <c r="BF165" s="309"/>
      <c r="BG165" s="309"/>
      <c r="BH165" s="309"/>
      <c r="BI165" s="309"/>
      <c r="BJ165" s="309"/>
      <c r="BK165" s="309"/>
      <c r="BL165" s="309"/>
      <c r="BM165" s="309"/>
      <c r="BN165" s="309"/>
      <c r="BO165" s="309"/>
      <c r="BP165" s="309"/>
      <c r="BQ165" s="309"/>
      <c r="BR165" s="309"/>
      <c r="BS165" s="309"/>
      <c r="BT165" s="310"/>
      <c r="BU165" s="310"/>
    </row>
    <row r="166" spans="1:73" s="311" customFormat="1" ht="18.75" x14ac:dyDescent="0.3">
      <c r="A166" s="481" t="s">
        <v>175</v>
      </c>
      <c r="B166" s="334">
        <v>3460013</v>
      </c>
      <c r="C166" s="471"/>
      <c r="D166" s="251">
        <f>H166</f>
        <v>0</v>
      </c>
      <c r="E166" s="235">
        <f t="shared" si="40"/>
        <v>0</v>
      </c>
      <c r="F166" s="96" t="e">
        <f t="shared" si="36"/>
        <v>#DIV/0!</v>
      </c>
      <c r="G166" s="251">
        <v>0</v>
      </c>
      <c r="H166" s="251"/>
      <c r="I166" s="251" t="e">
        <f t="shared" si="35"/>
        <v>#DIV/0!</v>
      </c>
      <c r="J166" s="252"/>
      <c r="K166" s="252"/>
      <c r="L166" s="252"/>
      <c r="M166" s="252"/>
      <c r="N166" s="252"/>
      <c r="O166" s="252"/>
      <c r="P166" s="252"/>
      <c r="Q166" s="252"/>
      <c r="R166" s="252"/>
      <c r="S166" s="252"/>
      <c r="T166" s="252"/>
      <c r="U166" s="252"/>
      <c r="V166" s="252"/>
      <c r="W166" s="252"/>
      <c r="X166" s="252"/>
      <c r="Y166" s="252"/>
      <c r="Z166" s="252"/>
      <c r="AA166" s="252"/>
      <c r="AB166" s="252"/>
      <c r="AC166" s="35">
        <f t="shared" si="37"/>
        <v>0</v>
      </c>
      <c r="AD166" s="27">
        <f t="shared" si="31"/>
        <v>0</v>
      </c>
      <c r="AE166" s="294"/>
      <c r="AF166" s="27">
        <f t="shared" si="32"/>
        <v>0</v>
      </c>
      <c r="AG166" s="295"/>
      <c r="AH166" s="295"/>
      <c r="AI166" s="295"/>
      <c r="AJ166" s="296"/>
      <c r="AK166" s="296"/>
      <c r="AL166" s="296"/>
      <c r="AM166" s="296"/>
      <c r="AN166" s="296"/>
      <c r="AO166" s="296"/>
      <c r="AP166" s="296"/>
      <c r="AQ166" s="309"/>
      <c r="AR166" s="309"/>
      <c r="AS166" s="309"/>
      <c r="AT166" s="309"/>
      <c r="AU166" s="309"/>
      <c r="AV166" s="309"/>
      <c r="AW166" s="309"/>
      <c r="AX166" s="309"/>
      <c r="AY166" s="309"/>
      <c r="AZ166" s="309"/>
      <c r="BA166" s="309"/>
      <c r="BB166" s="309"/>
      <c r="BC166" s="309"/>
      <c r="BD166" s="309"/>
      <c r="BE166" s="309"/>
      <c r="BF166" s="309"/>
      <c r="BG166" s="309"/>
      <c r="BH166" s="309"/>
      <c r="BI166" s="309"/>
      <c r="BJ166" s="309"/>
      <c r="BK166" s="309"/>
      <c r="BL166" s="309"/>
      <c r="BM166" s="309"/>
      <c r="BN166" s="309"/>
      <c r="BO166" s="309"/>
      <c r="BP166" s="309"/>
      <c r="BQ166" s="309"/>
      <c r="BR166" s="309"/>
      <c r="BS166" s="309"/>
      <c r="BT166" s="310"/>
      <c r="BU166" s="310"/>
    </row>
    <row r="167" spans="1:73" s="311" customFormat="1" ht="69" customHeight="1" x14ac:dyDescent="0.3">
      <c r="A167" s="454" t="s">
        <v>148</v>
      </c>
      <c r="B167" s="334">
        <v>3460024</v>
      </c>
      <c r="C167" s="471"/>
      <c r="D167" s="251">
        <f>H167</f>
        <v>0</v>
      </c>
      <c r="E167" s="235">
        <f t="shared" si="40"/>
        <v>0</v>
      </c>
      <c r="F167" s="96" t="e">
        <f t="shared" si="36"/>
        <v>#DIV/0!</v>
      </c>
      <c r="G167" s="251">
        <v>0</v>
      </c>
      <c r="H167" s="251"/>
      <c r="I167" s="251" t="e">
        <f t="shared" si="35"/>
        <v>#DIV/0!</v>
      </c>
      <c r="J167" s="252"/>
      <c r="K167" s="252"/>
      <c r="L167" s="252"/>
      <c r="M167" s="252"/>
      <c r="N167" s="252"/>
      <c r="O167" s="252"/>
      <c r="P167" s="252"/>
      <c r="Q167" s="252"/>
      <c r="R167" s="252"/>
      <c r="S167" s="252"/>
      <c r="T167" s="252"/>
      <c r="U167" s="252"/>
      <c r="V167" s="252"/>
      <c r="W167" s="252"/>
      <c r="X167" s="252"/>
      <c r="Y167" s="252"/>
      <c r="Z167" s="252"/>
      <c r="AA167" s="252"/>
      <c r="AB167" s="252"/>
      <c r="AC167" s="35">
        <f t="shared" si="37"/>
        <v>0</v>
      </c>
      <c r="AD167" s="27">
        <f t="shared" si="31"/>
        <v>0</v>
      </c>
      <c r="AE167" s="294"/>
      <c r="AF167" s="27">
        <f t="shared" si="32"/>
        <v>0</v>
      </c>
      <c r="AG167" s="295"/>
      <c r="AH167" s="295"/>
      <c r="AI167" s="295"/>
      <c r="AJ167" s="296"/>
      <c r="AK167" s="296"/>
      <c r="AL167" s="296"/>
      <c r="AM167" s="296"/>
      <c r="AN167" s="296"/>
      <c r="AO167" s="296"/>
      <c r="AP167" s="296"/>
      <c r="AQ167" s="309"/>
      <c r="AR167" s="309"/>
      <c r="AS167" s="309"/>
      <c r="AT167" s="309"/>
      <c r="AU167" s="309"/>
      <c r="AV167" s="309"/>
      <c r="AW167" s="309"/>
      <c r="AX167" s="309"/>
      <c r="AY167" s="309"/>
      <c r="AZ167" s="309"/>
      <c r="BA167" s="309"/>
      <c r="BB167" s="309"/>
      <c r="BC167" s="309"/>
      <c r="BD167" s="309"/>
      <c r="BE167" s="309"/>
      <c r="BF167" s="309"/>
      <c r="BG167" s="309"/>
      <c r="BH167" s="309"/>
      <c r="BI167" s="309"/>
      <c r="BJ167" s="309"/>
      <c r="BK167" s="309"/>
      <c r="BL167" s="309"/>
      <c r="BM167" s="309"/>
      <c r="BN167" s="309"/>
      <c r="BO167" s="309"/>
      <c r="BP167" s="309"/>
      <c r="BQ167" s="309"/>
      <c r="BR167" s="309"/>
      <c r="BS167" s="309"/>
      <c r="BT167" s="310"/>
      <c r="BU167" s="310"/>
    </row>
    <row r="168" spans="1:73" s="485" customFormat="1" ht="18.75" x14ac:dyDescent="0.3">
      <c r="A168" s="184" t="s">
        <v>71</v>
      </c>
      <c r="B168" s="443" t="s">
        <v>176</v>
      </c>
      <c r="C168" s="444">
        <f>C169+C173+C175</f>
        <v>872734</v>
      </c>
      <c r="D168" s="444">
        <f>D169+D173+D175</f>
        <v>351401.76</v>
      </c>
      <c r="E168" s="444">
        <f>E169+E173+E175</f>
        <v>521332.24</v>
      </c>
      <c r="F168" s="186">
        <f t="shared" si="36"/>
        <v>40.264474628008081</v>
      </c>
      <c r="G168" s="444">
        <f>G169+G173+G175</f>
        <v>423840</v>
      </c>
      <c r="H168" s="444">
        <f>H169+H173+H175</f>
        <v>351401.76</v>
      </c>
      <c r="I168" s="444">
        <f t="shared" si="35"/>
        <v>82.909060022650067</v>
      </c>
      <c r="J168" s="445"/>
      <c r="K168" s="445"/>
      <c r="L168" s="445"/>
      <c r="M168" s="445"/>
      <c r="N168" s="445"/>
      <c r="O168" s="445"/>
      <c r="P168" s="445"/>
      <c r="Q168" s="445"/>
      <c r="R168" s="445"/>
      <c r="S168" s="445"/>
      <c r="T168" s="445"/>
      <c r="U168" s="445"/>
      <c r="V168" s="445"/>
      <c r="W168" s="445"/>
      <c r="X168" s="445"/>
      <c r="Y168" s="445"/>
      <c r="Z168" s="445"/>
      <c r="AA168" s="445"/>
      <c r="AB168" s="445"/>
      <c r="AC168" s="35">
        <f t="shared" si="37"/>
        <v>72438.239999999991</v>
      </c>
      <c r="AD168" s="27">
        <f t="shared" si="31"/>
        <v>872734</v>
      </c>
      <c r="AE168" s="482"/>
      <c r="AF168" s="27">
        <f t="shared" si="32"/>
        <v>872734</v>
      </c>
      <c r="AG168" s="483"/>
      <c r="AH168" s="483"/>
      <c r="AI168" s="483"/>
      <c r="AJ168" s="439"/>
      <c r="AK168" s="439"/>
      <c r="AL168" s="439"/>
      <c r="AM168" s="439"/>
      <c r="AN168" s="439"/>
      <c r="AO168" s="439"/>
      <c r="AP168" s="439"/>
      <c r="AQ168" s="439"/>
      <c r="AR168" s="439"/>
      <c r="AS168" s="439"/>
      <c r="AT168" s="439"/>
      <c r="AU168" s="439"/>
      <c r="AV168" s="439"/>
      <c r="AW168" s="439"/>
      <c r="AX168" s="439"/>
      <c r="AY168" s="439"/>
      <c r="AZ168" s="439"/>
      <c r="BA168" s="439"/>
      <c r="BB168" s="439"/>
      <c r="BC168" s="439"/>
      <c r="BD168" s="439"/>
      <c r="BE168" s="439"/>
      <c r="BF168" s="439"/>
      <c r="BG168" s="439"/>
      <c r="BH168" s="439"/>
      <c r="BI168" s="439"/>
      <c r="BJ168" s="439"/>
      <c r="BK168" s="439"/>
      <c r="BL168" s="439"/>
      <c r="BM168" s="439"/>
      <c r="BN168" s="439"/>
      <c r="BO168" s="439"/>
      <c r="BP168" s="439"/>
      <c r="BQ168" s="439"/>
      <c r="BR168" s="439"/>
      <c r="BS168" s="439"/>
      <c r="BT168" s="484"/>
      <c r="BU168" s="484"/>
    </row>
    <row r="169" spans="1:73" s="332" customFormat="1" ht="21" customHeight="1" x14ac:dyDescent="0.3">
      <c r="A169" s="305" t="s">
        <v>37</v>
      </c>
      <c r="B169" s="465">
        <v>225</v>
      </c>
      <c r="C169" s="280">
        <f>SUM(C170:C172)</f>
        <v>199534</v>
      </c>
      <c r="D169" s="280">
        <f>SUM(D170:D172)</f>
        <v>79701.759999999995</v>
      </c>
      <c r="E169" s="280">
        <f>SUM(E170:E172)</f>
        <v>119832.23999999999</v>
      </c>
      <c r="F169" s="126">
        <f t="shared" si="36"/>
        <v>39.943949402106902</v>
      </c>
      <c r="G169" s="280">
        <f>SUM(G170:G172)</f>
        <v>97140</v>
      </c>
      <c r="H169" s="280">
        <f>SUM(H170:H172)</f>
        <v>79701.759999999995</v>
      </c>
      <c r="I169" s="280">
        <f t="shared" si="35"/>
        <v>82.048342598311706</v>
      </c>
      <c r="J169" s="281"/>
      <c r="K169" s="281"/>
      <c r="L169" s="281"/>
      <c r="M169" s="281"/>
      <c r="N169" s="281"/>
      <c r="O169" s="281"/>
      <c r="P169" s="281"/>
      <c r="Q169" s="281"/>
      <c r="R169" s="281"/>
      <c r="S169" s="281"/>
      <c r="T169" s="281"/>
      <c r="U169" s="281"/>
      <c r="V169" s="281"/>
      <c r="W169" s="281"/>
      <c r="X169" s="281"/>
      <c r="Y169" s="281"/>
      <c r="Z169" s="281"/>
      <c r="AA169" s="281"/>
      <c r="AB169" s="281"/>
      <c r="AC169" s="35">
        <f t="shared" si="37"/>
        <v>17438.240000000005</v>
      </c>
      <c r="AD169" s="27">
        <f t="shared" si="31"/>
        <v>199534</v>
      </c>
      <c r="AE169" s="329"/>
      <c r="AF169" s="27">
        <f t="shared" si="32"/>
        <v>199534</v>
      </c>
      <c r="AG169" s="330"/>
      <c r="AH169" s="330"/>
      <c r="AI169" s="330"/>
      <c r="AJ169" s="255"/>
      <c r="AK169" s="255"/>
      <c r="AL169" s="255"/>
      <c r="AM169" s="255"/>
      <c r="AN169" s="255"/>
      <c r="AO169" s="255"/>
      <c r="AP169" s="255"/>
      <c r="AQ169" s="255"/>
      <c r="AR169" s="255"/>
      <c r="AS169" s="255"/>
      <c r="AT169" s="255"/>
      <c r="AU169" s="255"/>
      <c r="AV169" s="255"/>
      <c r="AW169" s="255"/>
      <c r="AX169" s="255"/>
      <c r="AY169" s="255"/>
      <c r="AZ169" s="255"/>
      <c r="BA169" s="255"/>
      <c r="BB169" s="255"/>
      <c r="BC169" s="255"/>
      <c r="BD169" s="255"/>
      <c r="BE169" s="255"/>
      <c r="BF169" s="255"/>
      <c r="BG169" s="255"/>
      <c r="BH169" s="255"/>
      <c r="BI169" s="255"/>
      <c r="BJ169" s="255"/>
      <c r="BK169" s="255"/>
      <c r="BL169" s="255"/>
      <c r="BM169" s="255"/>
      <c r="BN169" s="255"/>
      <c r="BO169" s="255"/>
      <c r="BP169" s="255"/>
      <c r="BQ169" s="255"/>
      <c r="BR169" s="255"/>
      <c r="BS169" s="255"/>
      <c r="BT169" s="331"/>
      <c r="BU169" s="331"/>
    </row>
    <row r="170" spans="1:73" s="491" customFormat="1" ht="29.25" customHeight="1" x14ac:dyDescent="0.3">
      <c r="A170" s="486" t="s">
        <v>114</v>
      </c>
      <c r="B170" s="487">
        <v>2250106</v>
      </c>
      <c r="C170" s="488"/>
      <c r="D170" s="251">
        <f>H170</f>
        <v>0</v>
      </c>
      <c r="E170" s="235">
        <f t="shared" ref="E170:E174" si="41">C170-D170</f>
        <v>0</v>
      </c>
      <c r="F170" s="96" t="e">
        <f t="shared" si="36"/>
        <v>#DIV/0!</v>
      </c>
      <c r="G170" s="488">
        <v>0</v>
      </c>
      <c r="H170" s="488"/>
      <c r="I170" s="251" t="e">
        <f t="shared" si="35"/>
        <v>#DIV/0!</v>
      </c>
      <c r="J170" s="489"/>
      <c r="K170" s="489"/>
      <c r="L170" s="489"/>
      <c r="M170" s="489"/>
      <c r="N170" s="489"/>
      <c r="O170" s="489"/>
      <c r="P170" s="489"/>
      <c r="Q170" s="489"/>
      <c r="R170" s="489"/>
      <c r="S170" s="489"/>
      <c r="T170" s="489"/>
      <c r="U170" s="489"/>
      <c r="V170" s="489"/>
      <c r="W170" s="489"/>
      <c r="X170" s="489"/>
      <c r="Y170" s="489"/>
      <c r="Z170" s="489"/>
      <c r="AA170" s="489"/>
      <c r="AB170" s="489"/>
      <c r="AC170" s="490"/>
      <c r="AD170" s="27"/>
      <c r="AE170" s="253"/>
      <c r="AF170" s="27"/>
      <c r="AG170" s="254"/>
      <c r="AH170" s="254"/>
      <c r="AI170" s="254"/>
      <c r="AJ170" s="255"/>
      <c r="AK170" s="255"/>
      <c r="AL170" s="255"/>
      <c r="AM170" s="255"/>
      <c r="AN170" s="255"/>
      <c r="AO170" s="255"/>
      <c r="AP170" s="255"/>
      <c r="AQ170" s="255"/>
      <c r="AR170" s="255"/>
      <c r="AS170" s="255"/>
      <c r="AT170" s="255"/>
      <c r="AU170" s="255"/>
      <c r="AV170" s="255"/>
      <c r="AW170" s="255"/>
      <c r="AX170" s="255"/>
      <c r="AY170" s="255"/>
      <c r="AZ170" s="255"/>
      <c r="BA170" s="255"/>
      <c r="BB170" s="255"/>
      <c r="BC170" s="255"/>
      <c r="BD170" s="255"/>
      <c r="BE170" s="255"/>
      <c r="BF170" s="255"/>
      <c r="BG170" s="255"/>
      <c r="BH170" s="255"/>
      <c r="BI170" s="255"/>
      <c r="BJ170" s="255"/>
      <c r="BK170" s="255"/>
      <c r="BL170" s="255"/>
      <c r="BM170" s="255"/>
      <c r="BN170" s="255"/>
      <c r="BO170" s="255"/>
      <c r="BP170" s="255"/>
      <c r="BQ170" s="255"/>
      <c r="BR170" s="255"/>
      <c r="BS170" s="255"/>
      <c r="BT170" s="255"/>
      <c r="BU170" s="255"/>
    </row>
    <row r="171" spans="1:73" s="311" customFormat="1" ht="18.75" x14ac:dyDescent="0.3">
      <c r="A171" s="333" t="s">
        <v>177</v>
      </c>
      <c r="B171" s="339">
        <v>2250125</v>
      </c>
      <c r="C171" s="442">
        <v>31534</v>
      </c>
      <c r="D171" s="251">
        <f>H171</f>
        <v>12501.76</v>
      </c>
      <c r="E171" s="235">
        <f t="shared" si="41"/>
        <v>19032.239999999998</v>
      </c>
      <c r="F171" s="96">
        <f t="shared" si="36"/>
        <v>39.645335193759117</v>
      </c>
      <c r="G171" s="251">
        <v>13140</v>
      </c>
      <c r="H171" s="251">
        <v>12501.76</v>
      </c>
      <c r="I171" s="251">
        <f t="shared" si="35"/>
        <v>95.142770167427699</v>
      </c>
      <c r="J171" s="252"/>
      <c r="K171" s="252"/>
      <c r="L171" s="252"/>
      <c r="M171" s="252"/>
      <c r="N171" s="252"/>
      <c r="O171" s="252"/>
      <c r="P171" s="252"/>
      <c r="Q171" s="252"/>
      <c r="R171" s="252"/>
      <c r="S171" s="252"/>
      <c r="T171" s="252"/>
      <c r="U171" s="252"/>
      <c r="V171" s="252"/>
      <c r="W171" s="252"/>
      <c r="X171" s="252"/>
      <c r="Y171" s="252"/>
      <c r="Z171" s="252"/>
      <c r="AA171" s="252"/>
      <c r="AB171" s="252"/>
      <c r="AC171" s="35">
        <f t="shared" si="37"/>
        <v>638.23999999999978</v>
      </c>
      <c r="AD171" s="27">
        <f t="shared" si="31"/>
        <v>31534</v>
      </c>
      <c r="AE171" s="294"/>
      <c r="AF171" s="27">
        <f t="shared" si="32"/>
        <v>31534</v>
      </c>
      <c r="AG171" s="295"/>
      <c r="AH171" s="295"/>
      <c r="AI171" s="295"/>
      <c r="AJ171" s="296"/>
      <c r="AK171" s="296"/>
      <c r="AL171" s="296"/>
      <c r="AM171" s="296"/>
      <c r="AN171" s="296"/>
      <c r="AO171" s="296"/>
      <c r="AP171" s="296"/>
      <c r="AQ171" s="309"/>
      <c r="AR171" s="309"/>
      <c r="AS171" s="309"/>
      <c r="AT171" s="309"/>
      <c r="AU171" s="309"/>
      <c r="AV171" s="309"/>
      <c r="AW171" s="309"/>
      <c r="AX171" s="309"/>
      <c r="AY171" s="309"/>
      <c r="AZ171" s="309"/>
      <c r="BA171" s="309"/>
      <c r="BB171" s="309"/>
      <c r="BC171" s="309"/>
      <c r="BD171" s="309"/>
      <c r="BE171" s="309"/>
      <c r="BF171" s="309"/>
      <c r="BG171" s="309"/>
      <c r="BH171" s="309"/>
      <c r="BI171" s="309"/>
      <c r="BJ171" s="309"/>
      <c r="BK171" s="309"/>
      <c r="BL171" s="309"/>
      <c r="BM171" s="309"/>
      <c r="BN171" s="309"/>
      <c r="BO171" s="309"/>
      <c r="BP171" s="309"/>
      <c r="BQ171" s="309"/>
      <c r="BR171" s="309"/>
      <c r="BS171" s="309"/>
      <c r="BT171" s="310"/>
      <c r="BU171" s="310"/>
    </row>
    <row r="172" spans="1:73" s="311" customFormat="1" ht="18.75" x14ac:dyDescent="0.3">
      <c r="A172" s="333" t="s">
        <v>178</v>
      </c>
      <c r="B172" s="339">
        <v>2250126</v>
      </c>
      <c r="C172" s="442">
        <v>168000</v>
      </c>
      <c r="D172" s="251">
        <f>H172</f>
        <v>67200</v>
      </c>
      <c r="E172" s="235">
        <f t="shared" si="41"/>
        <v>100800</v>
      </c>
      <c r="F172" s="96">
        <f t="shared" si="36"/>
        <v>40</v>
      </c>
      <c r="G172" s="251">
        <v>84000</v>
      </c>
      <c r="H172" s="251">
        <v>67200</v>
      </c>
      <c r="I172" s="251">
        <f t="shared" si="35"/>
        <v>80</v>
      </c>
      <c r="J172" s="252"/>
      <c r="K172" s="252"/>
      <c r="L172" s="252"/>
      <c r="M172" s="252"/>
      <c r="N172" s="252"/>
      <c r="O172" s="252"/>
      <c r="P172" s="252"/>
      <c r="Q172" s="252"/>
      <c r="R172" s="252"/>
      <c r="S172" s="252"/>
      <c r="T172" s="252"/>
      <c r="U172" s="252"/>
      <c r="V172" s="252"/>
      <c r="W172" s="252"/>
      <c r="X172" s="252"/>
      <c r="Y172" s="252"/>
      <c r="Z172" s="252"/>
      <c r="AA172" s="252"/>
      <c r="AB172" s="252"/>
      <c r="AC172" s="35">
        <f t="shared" si="37"/>
        <v>16800</v>
      </c>
      <c r="AD172" s="27">
        <f t="shared" si="31"/>
        <v>168000</v>
      </c>
      <c r="AE172" s="294"/>
      <c r="AF172" s="27">
        <f t="shared" si="32"/>
        <v>168000</v>
      </c>
      <c r="AG172" s="295"/>
      <c r="AH172" s="295"/>
      <c r="AI172" s="295"/>
      <c r="AJ172" s="296"/>
      <c r="AK172" s="296"/>
      <c r="AL172" s="296"/>
      <c r="AM172" s="296"/>
      <c r="AN172" s="296"/>
      <c r="AO172" s="296"/>
      <c r="AP172" s="296"/>
      <c r="AQ172" s="309"/>
      <c r="AR172" s="309"/>
      <c r="AS172" s="309"/>
      <c r="AT172" s="309"/>
      <c r="AU172" s="309"/>
      <c r="AV172" s="309"/>
      <c r="AW172" s="309"/>
      <c r="AX172" s="309"/>
      <c r="AY172" s="309"/>
      <c r="AZ172" s="309"/>
      <c r="BA172" s="309"/>
      <c r="BB172" s="309"/>
      <c r="BC172" s="309"/>
      <c r="BD172" s="309"/>
      <c r="BE172" s="309"/>
      <c r="BF172" s="309"/>
      <c r="BG172" s="309"/>
      <c r="BH172" s="309"/>
      <c r="BI172" s="309"/>
      <c r="BJ172" s="309"/>
      <c r="BK172" s="309"/>
      <c r="BL172" s="309"/>
      <c r="BM172" s="309"/>
      <c r="BN172" s="309"/>
      <c r="BO172" s="309"/>
      <c r="BP172" s="309"/>
      <c r="BQ172" s="309"/>
      <c r="BR172" s="309"/>
      <c r="BS172" s="309"/>
      <c r="BT172" s="310"/>
      <c r="BU172" s="310"/>
    </row>
    <row r="173" spans="1:73" s="493" customFormat="1" ht="21.75" customHeight="1" x14ac:dyDescent="0.3">
      <c r="A173" s="278" t="s">
        <v>39</v>
      </c>
      <c r="B173" s="279">
        <v>226</v>
      </c>
      <c r="C173" s="280">
        <f>SUM(C174:C174)</f>
        <v>673200</v>
      </c>
      <c r="D173" s="280">
        <f>SUM(D174:D174)</f>
        <v>271700</v>
      </c>
      <c r="E173" s="280">
        <f>SUM(E174:E174)</f>
        <v>401500</v>
      </c>
      <c r="F173" s="126">
        <f t="shared" si="36"/>
        <v>40.359477124183009</v>
      </c>
      <c r="G173" s="280">
        <f>SUM(G174:G174)</f>
        <v>326700</v>
      </c>
      <c r="H173" s="280">
        <f>SUM(H174:H174)</f>
        <v>271700</v>
      </c>
      <c r="I173" s="280">
        <f t="shared" si="35"/>
        <v>83.16498316498317</v>
      </c>
      <c r="J173" s="281"/>
      <c r="K173" s="281"/>
      <c r="L173" s="281"/>
      <c r="M173" s="281"/>
      <c r="N173" s="281"/>
      <c r="O173" s="281"/>
      <c r="P173" s="281"/>
      <c r="Q173" s="281"/>
      <c r="R173" s="281"/>
      <c r="S173" s="281"/>
      <c r="T173" s="281"/>
      <c r="U173" s="281"/>
      <c r="V173" s="281"/>
      <c r="W173" s="281"/>
      <c r="X173" s="281"/>
      <c r="Y173" s="281"/>
      <c r="Z173" s="281"/>
      <c r="AA173" s="281"/>
      <c r="AB173" s="281"/>
      <c r="AC173" s="35">
        <f t="shared" si="37"/>
        <v>55000</v>
      </c>
      <c r="AD173" s="27">
        <f t="shared" si="31"/>
        <v>673200</v>
      </c>
      <c r="AE173" s="437"/>
      <c r="AF173" s="27">
        <f t="shared" si="32"/>
        <v>673200</v>
      </c>
      <c r="AG173" s="438"/>
      <c r="AH173" s="438"/>
      <c r="AI173" s="438"/>
      <c r="AJ173" s="439"/>
      <c r="AK173" s="439"/>
      <c r="AL173" s="439"/>
      <c r="AM173" s="439"/>
      <c r="AN173" s="439"/>
      <c r="AO173" s="439"/>
      <c r="AP173" s="439"/>
      <c r="AQ173" s="439"/>
      <c r="AR173" s="439"/>
      <c r="AS173" s="439"/>
      <c r="AT173" s="439"/>
      <c r="AU173" s="439"/>
      <c r="AV173" s="439"/>
      <c r="AW173" s="439"/>
      <c r="AX173" s="439"/>
      <c r="AY173" s="439"/>
      <c r="AZ173" s="439"/>
      <c r="BA173" s="439"/>
      <c r="BB173" s="439"/>
      <c r="BC173" s="439"/>
      <c r="BD173" s="439"/>
      <c r="BE173" s="439"/>
      <c r="BF173" s="439"/>
      <c r="BG173" s="439"/>
      <c r="BH173" s="439"/>
      <c r="BI173" s="439"/>
      <c r="BJ173" s="439"/>
      <c r="BK173" s="439"/>
      <c r="BL173" s="439"/>
      <c r="BM173" s="439"/>
      <c r="BN173" s="439"/>
      <c r="BO173" s="439"/>
      <c r="BP173" s="439"/>
      <c r="BQ173" s="439"/>
      <c r="BR173" s="439"/>
      <c r="BS173" s="439"/>
      <c r="BT173" s="492"/>
      <c r="BU173" s="492"/>
    </row>
    <row r="174" spans="1:73" s="325" customFormat="1" ht="18.75" x14ac:dyDescent="0.3">
      <c r="A174" s="494" t="s">
        <v>179</v>
      </c>
      <c r="B174" s="339">
        <v>2260096</v>
      </c>
      <c r="C174" s="442">
        <v>673200</v>
      </c>
      <c r="D174" s="318">
        <f>H174</f>
        <v>271700</v>
      </c>
      <c r="E174" s="235">
        <f t="shared" si="41"/>
        <v>401500</v>
      </c>
      <c r="F174" s="96">
        <f t="shared" si="36"/>
        <v>40.359477124183009</v>
      </c>
      <c r="G174" s="318">
        <v>326700</v>
      </c>
      <c r="H174" s="318">
        <v>271700</v>
      </c>
      <c r="I174" s="318">
        <f t="shared" si="35"/>
        <v>83.16498316498317</v>
      </c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19"/>
      <c r="U174" s="319"/>
      <c r="V174" s="319"/>
      <c r="W174" s="319"/>
      <c r="X174" s="319"/>
      <c r="Y174" s="319"/>
      <c r="Z174" s="319"/>
      <c r="AA174" s="319"/>
      <c r="AB174" s="319"/>
      <c r="AC174" s="35">
        <f t="shared" si="37"/>
        <v>55000</v>
      </c>
      <c r="AD174" s="27">
        <f t="shared" si="31"/>
        <v>673200</v>
      </c>
      <c r="AE174" s="320"/>
      <c r="AF174" s="27">
        <f t="shared" si="32"/>
        <v>673200</v>
      </c>
      <c r="AG174" s="321"/>
      <c r="AH174" s="321"/>
      <c r="AI174" s="321"/>
      <c r="AJ174" s="322"/>
      <c r="AK174" s="322"/>
      <c r="AL174" s="322"/>
      <c r="AM174" s="322"/>
      <c r="AN174" s="322"/>
      <c r="AO174" s="322"/>
      <c r="AP174" s="322"/>
      <c r="AQ174" s="323"/>
      <c r="AR174" s="323"/>
      <c r="AS174" s="323"/>
      <c r="AT174" s="323"/>
      <c r="AU174" s="323"/>
      <c r="AV174" s="323"/>
      <c r="AW174" s="323"/>
      <c r="AX174" s="323"/>
      <c r="AY174" s="323"/>
      <c r="AZ174" s="323"/>
      <c r="BA174" s="323"/>
      <c r="BB174" s="323"/>
      <c r="BC174" s="323"/>
      <c r="BD174" s="323"/>
      <c r="BE174" s="323"/>
      <c r="BF174" s="323"/>
      <c r="BG174" s="323"/>
      <c r="BH174" s="323"/>
      <c r="BI174" s="323"/>
      <c r="BJ174" s="323"/>
      <c r="BK174" s="323"/>
      <c r="BL174" s="323"/>
      <c r="BM174" s="323"/>
      <c r="BN174" s="323"/>
      <c r="BO174" s="323"/>
      <c r="BP174" s="323"/>
      <c r="BQ174" s="323"/>
      <c r="BR174" s="323"/>
      <c r="BS174" s="323"/>
      <c r="BT174" s="324"/>
      <c r="BU174" s="324"/>
    </row>
    <row r="175" spans="1:73" s="332" customFormat="1" ht="21" customHeight="1" x14ac:dyDescent="0.3">
      <c r="A175" s="495" t="s">
        <v>48</v>
      </c>
      <c r="B175" s="496">
        <v>340</v>
      </c>
      <c r="C175" s="497">
        <f>C176</f>
        <v>0</v>
      </c>
      <c r="D175" s="497">
        <f>D176</f>
        <v>0</v>
      </c>
      <c r="E175" s="497">
        <f>E176</f>
        <v>0</v>
      </c>
      <c r="F175" s="154" t="e">
        <f t="shared" si="36"/>
        <v>#DIV/0!</v>
      </c>
      <c r="G175" s="497">
        <f>G176</f>
        <v>0</v>
      </c>
      <c r="H175" s="497">
        <f>H176</f>
        <v>0</v>
      </c>
      <c r="I175" s="497" t="e">
        <f t="shared" si="35"/>
        <v>#DIV/0!</v>
      </c>
      <c r="J175" s="498"/>
      <c r="K175" s="498"/>
      <c r="L175" s="498"/>
      <c r="M175" s="498"/>
      <c r="N175" s="498"/>
      <c r="O175" s="498"/>
      <c r="P175" s="498"/>
      <c r="Q175" s="498"/>
      <c r="R175" s="498"/>
      <c r="S175" s="498"/>
      <c r="T175" s="498"/>
      <c r="U175" s="498"/>
      <c r="V175" s="498"/>
      <c r="W175" s="498"/>
      <c r="X175" s="498"/>
      <c r="Y175" s="498"/>
      <c r="Z175" s="498"/>
      <c r="AA175" s="498"/>
      <c r="AB175" s="498"/>
      <c r="AC175" s="35">
        <f t="shared" si="37"/>
        <v>0</v>
      </c>
      <c r="AD175" s="27">
        <f t="shared" ref="AD175:AD238" si="42">C175</f>
        <v>0</v>
      </c>
      <c r="AE175" s="253"/>
      <c r="AF175" s="27">
        <f t="shared" si="32"/>
        <v>0</v>
      </c>
      <c r="AG175" s="254"/>
      <c r="AH175" s="254"/>
      <c r="AI175" s="254"/>
      <c r="AJ175" s="255"/>
      <c r="AK175" s="255"/>
      <c r="AL175" s="255"/>
      <c r="AM175" s="255"/>
      <c r="AN175" s="255"/>
      <c r="AO175" s="255"/>
      <c r="AP175" s="255"/>
      <c r="AQ175" s="255"/>
      <c r="AR175" s="255"/>
      <c r="AS175" s="255"/>
      <c r="AT175" s="255"/>
      <c r="AU175" s="255"/>
      <c r="AV175" s="255"/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331"/>
      <c r="BU175" s="331"/>
    </row>
    <row r="176" spans="1:73" s="402" customFormat="1" ht="18.75" x14ac:dyDescent="0.3">
      <c r="A176" s="305" t="s">
        <v>151</v>
      </c>
      <c r="B176" s="465">
        <v>346</v>
      </c>
      <c r="C176" s="280">
        <f>SUM(C177:C177)</f>
        <v>0</v>
      </c>
      <c r="D176" s="280">
        <f>SUM(D177:D177)</f>
        <v>0</v>
      </c>
      <c r="E176" s="280">
        <f>SUM(E177:E177)</f>
        <v>0</v>
      </c>
      <c r="F176" s="126" t="e">
        <f t="shared" si="36"/>
        <v>#DIV/0!</v>
      </c>
      <c r="G176" s="280">
        <f>SUM(G177:G177)</f>
        <v>0</v>
      </c>
      <c r="H176" s="280">
        <f>SUM(H177:H177)</f>
        <v>0</v>
      </c>
      <c r="I176" s="280" t="e">
        <f t="shared" si="35"/>
        <v>#DIV/0!</v>
      </c>
      <c r="J176" s="281"/>
      <c r="K176" s="281"/>
      <c r="L176" s="281"/>
      <c r="M176" s="281"/>
      <c r="N176" s="281"/>
      <c r="O176" s="281"/>
      <c r="P176" s="281"/>
      <c r="Q176" s="281"/>
      <c r="R176" s="281"/>
      <c r="S176" s="281"/>
      <c r="T176" s="281"/>
      <c r="U176" s="281"/>
      <c r="V176" s="281"/>
      <c r="W176" s="281"/>
      <c r="X176" s="281"/>
      <c r="Y176" s="281"/>
      <c r="Z176" s="281"/>
      <c r="AA176" s="281"/>
      <c r="AB176" s="281"/>
      <c r="AC176" s="35">
        <f t="shared" si="37"/>
        <v>0</v>
      </c>
      <c r="AD176" s="27">
        <f t="shared" si="42"/>
        <v>0</v>
      </c>
      <c r="AE176" s="329"/>
      <c r="AF176" s="27">
        <f t="shared" si="32"/>
        <v>0</v>
      </c>
      <c r="AG176" s="330"/>
      <c r="AH176" s="330"/>
      <c r="AI176" s="330"/>
      <c r="AJ176" s="255"/>
      <c r="AK176" s="255"/>
      <c r="AL176" s="255"/>
      <c r="AM176" s="255"/>
      <c r="AN176" s="255"/>
      <c r="AO176" s="255"/>
      <c r="AP176" s="255"/>
      <c r="AQ176" s="255"/>
      <c r="AR176" s="255"/>
      <c r="AS176" s="255"/>
      <c r="AT176" s="255"/>
      <c r="AU176" s="255"/>
      <c r="AV176" s="255"/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401"/>
      <c r="BU176" s="401"/>
    </row>
    <row r="177" spans="1:73" s="428" customFormat="1" ht="60" customHeight="1" x14ac:dyDescent="0.3">
      <c r="A177" s="454" t="s">
        <v>148</v>
      </c>
      <c r="B177" s="292">
        <v>3460024</v>
      </c>
      <c r="C177" s="471"/>
      <c r="D177" s="235">
        <f>H177</f>
        <v>0</v>
      </c>
      <c r="E177" s="235">
        <f t="shared" ref="E177" si="43">C177-D177</f>
        <v>0</v>
      </c>
      <c r="F177" s="96" t="e">
        <f t="shared" si="36"/>
        <v>#DIV/0!</v>
      </c>
      <c r="G177" s="235"/>
      <c r="H177" s="235"/>
      <c r="I177" s="235" t="e">
        <f t="shared" si="35"/>
        <v>#DIV/0!</v>
      </c>
      <c r="J177" s="353"/>
      <c r="K177" s="353"/>
      <c r="L177" s="353"/>
      <c r="M177" s="353"/>
      <c r="N177" s="353"/>
      <c r="O177" s="353"/>
      <c r="P177" s="353"/>
      <c r="Q177" s="353"/>
      <c r="R177" s="353"/>
      <c r="S177" s="353"/>
      <c r="T177" s="353"/>
      <c r="U177" s="353"/>
      <c r="V177" s="353"/>
      <c r="W177" s="353"/>
      <c r="X177" s="353"/>
      <c r="Y177" s="353"/>
      <c r="Z177" s="353"/>
      <c r="AA177" s="353"/>
      <c r="AB177" s="353"/>
      <c r="AC177" s="35">
        <f t="shared" si="37"/>
        <v>0</v>
      </c>
      <c r="AD177" s="27">
        <f t="shared" si="42"/>
        <v>0</v>
      </c>
      <c r="AE177" s="423"/>
      <c r="AF177" s="27">
        <f t="shared" si="32"/>
        <v>0</v>
      </c>
      <c r="AG177" s="424"/>
      <c r="AH177" s="424"/>
      <c r="AI177" s="424"/>
      <c r="AJ177" s="425"/>
      <c r="AK177" s="425"/>
      <c r="AL177" s="425"/>
      <c r="AM177" s="425"/>
      <c r="AN177" s="425"/>
      <c r="AO177" s="425"/>
      <c r="AP177" s="425"/>
      <c r="AQ177" s="426"/>
      <c r="AR177" s="426"/>
      <c r="AS177" s="426"/>
      <c r="AT177" s="426"/>
      <c r="AU177" s="426"/>
      <c r="AV177" s="426"/>
      <c r="AW177" s="426"/>
      <c r="AX177" s="426"/>
      <c r="AY177" s="426"/>
      <c r="AZ177" s="426"/>
      <c r="BA177" s="426"/>
      <c r="BB177" s="426"/>
      <c r="BC177" s="426"/>
      <c r="BD177" s="426"/>
      <c r="BE177" s="426"/>
      <c r="BF177" s="426"/>
      <c r="BG177" s="426"/>
      <c r="BH177" s="426"/>
      <c r="BI177" s="426"/>
      <c r="BJ177" s="426"/>
      <c r="BK177" s="426"/>
      <c r="BL177" s="426"/>
      <c r="BM177" s="426"/>
      <c r="BN177" s="426"/>
      <c r="BO177" s="426"/>
      <c r="BP177" s="426"/>
      <c r="BQ177" s="426"/>
      <c r="BR177" s="426"/>
      <c r="BS177" s="426"/>
      <c r="BT177" s="427"/>
      <c r="BU177" s="427"/>
    </row>
    <row r="178" spans="1:73" s="507" customFormat="1" ht="46.5" customHeight="1" x14ac:dyDescent="0.25">
      <c r="A178" s="499" t="s">
        <v>180</v>
      </c>
      <c r="B178" s="500" t="s">
        <v>181</v>
      </c>
      <c r="C178" s="501">
        <f>C76+C139+C151+C168</f>
        <v>6867224</v>
      </c>
      <c r="D178" s="501">
        <f>D76+D139+D151+D168</f>
        <v>1855389.21</v>
      </c>
      <c r="E178" s="501">
        <f>E76+E139+E151+E168</f>
        <v>5011834.79</v>
      </c>
      <c r="F178" s="166">
        <f t="shared" si="36"/>
        <v>27.018038293202611</v>
      </c>
      <c r="G178" s="501">
        <f>G76+G139+G151+G168</f>
        <v>3712039</v>
      </c>
      <c r="H178" s="501">
        <f>H76+H139+H151+H168</f>
        <v>1855389.21</v>
      </c>
      <c r="I178" s="501">
        <f t="shared" si="35"/>
        <v>49.983020383137138</v>
      </c>
      <c r="J178" s="502"/>
      <c r="K178" s="502"/>
      <c r="L178" s="502"/>
      <c r="M178" s="502"/>
      <c r="N178" s="502"/>
      <c r="O178" s="502"/>
      <c r="P178" s="502"/>
      <c r="Q178" s="502"/>
      <c r="R178" s="502"/>
      <c r="S178" s="502"/>
      <c r="T178" s="502"/>
      <c r="U178" s="502"/>
      <c r="V178" s="502"/>
      <c r="W178" s="502"/>
      <c r="X178" s="502"/>
      <c r="Y178" s="502"/>
      <c r="Z178" s="502"/>
      <c r="AA178" s="502"/>
      <c r="AB178" s="502"/>
      <c r="AC178" s="35">
        <f t="shared" si="37"/>
        <v>1856649.79</v>
      </c>
      <c r="AD178" s="27">
        <f t="shared" si="42"/>
        <v>6867224</v>
      </c>
      <c r="AE178" s="503"/>
      <c r="AF178" s="27">
        <f t="shared" si="32"/>
        <v>6867224</v>
      </c>
      <c r="AG178" s="504"/>
      <c r="AH178" s="504"/>
      <c r="AI178" s="504"/>
      <c r="AJ178" s="505"/>
      <c r="AK178" s="505"/>
      <c r="AL178" s="505"/>
      <c r="AM178" s="505"/>
      <c r="AN178" s="505"/>
      <c r="AO178" s="505"/>
      <c r="AP178" s="505"/>
      <c r="AQ178" s="505"/>
      <c r="AR178" s="505"/>
      <c r="AS178" s="505"/>
      <c r="AT178" s="505"/>
      <c r="AU178" s="505"/>
      <c r="AV178" s="505"/>
      <c r="AW178" s="505"/>
      <c r="AX178" s="505"/>
      <c r="AY178" s="505"/>
      <c r="AZ178" s="505"/>
      <c r="BA178" s="505"/>
      <c r="BB178" s="505"/>
      <c r="BC178" s="505"/>
      <c r="BD178" s="505"/>
      <c r="BE178" s="505"/>
      <c r="BF178" s="505"/>
      <c r="BG178" s="505"/>
      <c r="BH178" s="505"/>
      <c r="BI178" s="505"/>
      <c r="BJ178" s="505"/>
      <c r="BK178" s="505"/>
      <c r="BL178" s="505"/>
      <c r="BM178" s="505"/>
      <c r="BN178" s="505"/>
      <c r="BO178" s="505"/>
      <c r="BP178" s="505"/>
      <c r="BQ178" s="505"/>
      <c r="BR178" s="505"/>
      <c r="BS178" s="505"/>
      <c r="BT178" s="506"/>
      <c r="BU178" s="506"/>
    </row>
    <row r="179" spans="1:73" s="515" customFormat="1" ht="102" customHeight="1" x14ac:dyDescent="0.3">
      <c r="A179" s="508" t="s">
        <v>182</v>
      </c>
      <c r="B179" s="509" t="s">
        <v>183</v>
      </c>
      <c r="C179" s="510">
        <f t="shared" ref="C179:H179" si="44">C180+C200+C207</f>
        <v>90500</v>
      </c>
      <c r="D179" s="510">
        <f t="shared" si="44"/>
        <v>0</v>
      </c>
      <c r="E179" s="510">
        <f t="shared" si="44"/>
        <v>90500</v>
      </c>
      <c r="F179" s="174">
        <f t="shared" si="36"/>
        <v>0</v>
      </c>
      <c r="G179" s="510">
        <f t="shared" si="44"/>
        <v>0</v>
      </c>
      <c r="H179" s="510">
        <f t="shared" si="44"/>
        <v>0</v>
      </c>
      <c r="I179" s="510" t="e">
        <f t="shared" si="35"/>
        <v>#DIV/0!</v>
      </c>
      <c r="J179" s="511"/>
      <c r="K179" s="511"/>
      <c r="L179" s="511"/>
      <c r="M179" s="511"/>
      <c r="N179" s="511"/>
      <c r="O179" s="511"/>
      <c r="P179" s="511"/>
      <c r="Q179" s="511"/>
      <c r="R179" s="511"/>
      <c r="S179" s="511"/>
      <c r="T179" s="511"/>
      <c r="U179" s="511"/>
      <c r="V179" s="511"/>
      <c r="W179" s="511"/>
      <c r="X179" s="511"/>
      <c r="Y179" s="511"/>
      <c r="Z179" s="511"/>
      <c r="AA179" s="511"/>
      <c r="AB179" s="511"/>
      <c r="AC179" s="35">
        <f t="shared" si="37"/>
        <v>0</v>
      </c>
      <c r="AD179" s="27">
        <f t="shared" si="42"/>
        <v>90500</v>
      </c>
      <c r="AE179" s="512"/>
      <c r="AF179" s="27">
        <f t="shared" si="32"/>
        <v>90500</v>
      </c>
      <c r="AG179" s="513"/>
      <c r="AH179" s="513"/>
      <c r="AI179" s="513"/>
      <c r="AJ179" s="439"/>
      <c r="AK179" s="439"/>
      <c r="AL179" s="439"/>
      <c r="AM179" s="439"/>
      <c r="AN179" s="439"/>
      <c r="AO179" s="439"/>
      <c r="AP179" s="439"/>
      <c r="AQ179" s="439"/>
      <c r="AR179" s="439"/>
      <c r="AS179" s="439"/>
      <c r="AT179" s="439"/>
      <c r="AU179" s="439"/>
      <c r="AV179" s="439"/>
      <c r="AW179" s="439"/>
      <c r="AX179" s="439"/>
      <c r="AY179" s="439"/>
      <c r="AZ179" s="439"/>
      <c r="BA179" s="439"/>
      <c r="BB179" s="439"/>
      <c r="BC179" s="439"/>
      <c r="BD179" s="439"/>
      <c r="BE179" s="439"/>
      <c r="BF179" s="439"/>
      <c r="BG179" s="439"/>
      <c r="BH179" s="439"/>
      <c r="BI179" s="439"/>
      <c r="BJ179" s="439"/>
      <c r="BK179" s="439"/>
      <c r="BL179" s="439"/>
      <c r="BM179" s="439"/>
      <c r="BN179" s="439"/>
      <c r="BO179" s="439"/>
      <c r="BP179" s="439"/>
      <c r="BQ179" s="439"/>
      <c r="BR179" s="439"/>
      <c r="BS179" s="439"/>
      <c r="BT179" s="514"/>
      <c r="BU179" s="514"/>
    </row>
    <row r="180" spans="1:73" s="485" customFormat="1" ht="18.75" x14ac:dyDescent="0.3">
      <c r="A180" s="217" t="s">
        <v>184</v>
      </c>
      <c r="B180" s="516" t="s">
        <v>91</v>
      </c>
      <c r="C180" s="517">
        <f>C181+C185+C190+C198</f>
        <v>90500</v>
      </c>
      <c r="D180" s="517">
        <f>D181+D185+D190+D198</f>
        <v>0</v>
      </c>
      <c r="E180" s="517">
        <f>E181+E185+E190+E198</f>
        <v>90500</v>
      </c>
      <c r="F180" s="186">
        <f t="shared" si="36"/>
        <v>0</v>
      </c>
      <c r="G180" s="517">
        <f>G181+G185+G190+G198</f>
        <v>0</v>
      </c>
      <c r="H180" s="517">
        <f>H181+H185+H190+H198</f>
        <v>0</v>
      </c>
      <c r="I180" s="517" t="e">
        <f t="shared" si="35"/>
        <v>#DIV/0!</v>
      </c>
      <c r="J180" s="518"/>
      <c r="K180" s="518"/>
      <c r="L180" s="518"/>
      <c r="M180" s="518"/>
      <c r="N180" s="518"/>
      <c r="O180" s="518"/>
      <c r="P180" s="518"/>
      <c r="Q180" s="518"/>
      <c r="R180" s="518"/>
      <c r="S180" s="518"/>
      <c r="T180" s="518"/>
      <c r="U180" s="518"/>
      <c r="V180" s="518"/>
      <c r="W180" s="518"/>
      <c r="X180" s="518"/>
      <c r="Y180" s="518"/>
      <c r="Z180" s="518"/>
      <c r="AA180" s="518"/>
      <c r="AB180" s="518"/>
      <c r="AC180" s="35">
        <f t="shared" si="37"/>
        <v>0</v>
      </c>
      <c r="AD180" s="27">
        <f t="shared" si="42"/>
        <v>90500</v>
      </c>
      <c r="AE180" s="482"/>
      <c r="AF180" s="27">
        <f t="shared" si="32"/>
        <v>90500</v>
      </c>
      <c r="AG180" s="483"/>
      <c r="AH180" s="483"/>
      <c r="AI180" s="483"/>
      <c r="AJ180" s="439"/>
      <c r="AK180" s="439"/>
      <c r="AL180" s="439"/>
      <c r="AM180" s="439"/>
      <c r="AN180" s="439"/>
      <c r="AO180" s="439"/>
      <c r="AP180" s="439"/>
      <c r="AQ180" s="439"/>
      <c r="AR180" s="439"/>
      <c r="AS180" s="439"/>
      <c r="AT180" s="439"/>
      <c r="AU180" s="439"/>
      <c r="AV180" s="439"/>
      <c r="AW180" s="439"/>
      <c r="AX180" s="439"/>
      <c r="AY180" s="439"/>
      <c r="AZ180" s="439"/>
      <c r="BA180" s="439"/>
      <c r="BB180" s="439"/>
      <c r="BC180" s="439"/>
      <c r="BD180" s="439"/>
      <c r="BE180" s="439"/>
      <c r="BF180" s="439"/>
      <c r="BG180" s="439"/>
      <c r="BH180" s="439"/>
      <c r="BI180" s="439"/>
      <c r="BJ180" s="439"/>
      <c r="BK180" s="439"/>
      <c r="BL180" s="439"/>
      <c r="BM180" s="439"/>
      <c r="BN180" s="439"/>
      <c r="BO180" s="439"/>
      <c r="BP180" s="439"/>
      <c r="BQ180" s="439"/>
      <c r="BR180" s="439"/>
      <c r="BS180" s="439"/>
      <c r="BT180" s="484"/>
      <c r="BU180" s="484"/>
    </row>
    <row r="181" spans="1:73" s="476" customFormat="1" ht="21" customHeight="1" x14ac:dyDescent="0.3">
      <c r="A181" s="305" t="s">
        <v>37</v>
      </c>
      <c r="B181" s="519" t="s">
        <v>185</v>
      </c>
      <c r="C181" s="400">
        <f>SUM(C182:C184)</f>
        <v>0</v>
      </c>
      <c r="D181" s="400">
        <f>SUM(D182:D184)</f>
        <v>0</v>
      </c>
      <c r="E181" s="400">
        <f>SUM(E182:E184)</f>
        <v>0</v>
      </c>
      <c r="F181" s="126" t="e">
        <f t="shared" si="36"/>
        <v>#DIV/0!</v>
      </c>
      <c r="G181" s="400">
        <f>SUM(G182:G184)</f>
        <v>0</v>
      </c>
      <c r="H181" s="400">
        <f>SUM(H182:H184)</f>
        <v>0</v>
      </c>
      <c r="I181" s="400" t="e">
        <f t="shared" si="35"/>
        <v>#DIV/0!</v>
      </c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35">
        <f t="shared" si="37"/>
        <v>0</v>
      </c>
      <c r="AD181" s="27">
        <f t="shared" si="42"/>
        <v>0</v>
      </c>
      <c r="AE181" s="415"/>
      <c r="AF181" s="27">
        <f t="shared" si="32"/>
        <v>0</v>
      </c>
      <c r="AG181" s="416"/>
      <c r="AH181" s="416"/>
      <c r="AI181" s="407"/>
      <c r="AJ181" s="408"/>
      <c r="AK181" s="408"/>
      <c r="AL181" s="408"/>
      <c r="AM181" s="408"/>
      <c r="AN181" s="408"/>
      <c r="AO181" s="408"/>
      <c r="AP181" s="408"/>
      <c r="AQ181" s="408"/>
      <c r="AR181" s="408"/>
      <c r="AS181" s="408"/>
      <c r="AT181" s="408"/>
      <c r="AU181" s="408"/>
      <c r="AV181" s="408"/>
      <c r="AW181" s="408"/>
      <c r="AX181" s="408"/>
      <c r="AY181" s="408"/>
      <c r="AZ181" s="408"/>
      <c r="BA181" s="408"/>
      <c r="BB181" s="408"/>
      <c r="BC181" s="408"/>
      <c r="BD181" s="408"/>
      <c r="BE181" s="408"/>
      <c r="BF181" s="408"/>
      <c r="BG181" s="408"/>
      <c r="BH181" s="408"/>
      <c r="BI181" s="408"/>
      <c r="BJ181" s="408"/>
      <c r="BK181" s="408"/>
      <c r="BL181" s="408"/>
      <c r="BM181" s="408"/>
      <c r="BN181" s="408"/>
      <c r="BO181" s="408"/>
      <c r="BP181" s="408"/>
      <c r="BQ181" s="408"/>
      <c r="BR181" s="408"/>
      <c r="BS181" s="408"/>
      <c r="BT181" s="475"/>
      <c r="BU181" s="475"/>
    </row>
    <row r="182" spans="1:73" s="311" customFormat="1" ht="18.75" x14ac:dyDescent="0.3">
      <c r="A182" s="520" t="s">
        <v>186</v>
      </c>
      <c r="B182" s="339">
        <v>2250132</v>
      </c>
      <c r="C182" s="453"/>
      <c r="D182" s="251">
        <f>H182</f>
        <v>0</v>
      </c>
      <c r="E182" s="235">
        <f t="shared" ref="E182:E199" si="45">C182-D182</f>
        <v>0</v>
      </c>
      <c r="F182" s="96" t="e">
        <f t="shared" si="36"/>
        <v>#DIV/0!</v>
      </c>
      <c r="G182" s="251"/>
      <c r="H182" s="251"/>
      <c r="I182" s="251" t="e">
        <f t="shared" si="35"/>
        <v>#DIV/0!</v>
      </c>
      <c r="J182" s="252"/>
      <c r="K182" s="252"/>
      <c r="L182" s="252"/>
      <c r="M182" s="252"/>
      <c r="N182" s="252"/>
      <c r="O182" s="252"/>
      <c r="P182" s="252"/>
      <c r="Q182" s="252"/>
      <c r="R182" s="252"/>
      <c r="S182" s="252"/>
      <c r="T182" s="252"/>
      <c r="U182" s="252"/>
      <c r="V182" s="252"/>
      <c r="W182" s="252"/>
      <c r="X182" s="252"/>
      <c r="Y182" s="252"/>
      <c r="Z182" s="252"/>
      <c r="AA182" s="252"/>
      <c r="AB182" s="252"/>
      <c r="AC182" s="35">
        <f t="shared" si="37"/>
        <v>0</v>
      </c>
      <c r="AD182" s="27">
        <f t="shared" si="42"/>
        <v>0</v>
      </c>
      <c r="AE182" s="294"/>
      <c r="AF182" s="27">
        <f t="shared" si="32"/>
        <v>0</v>
      </c>
      <c r="AG182" s="295"/>
      <c r="AH182" s="295"/>
      <c r="AI182" s="295"/>
      <c r="AJ182" s="296"/>
      <c r="AK182" s="296"/>
      <c r="AL182" s="296"/>
      <c r="AM182" s="296"/>
      <c r="AN182" s="296"/>
      <c r="AO182" s="296"/>
      <c r="AP182" s="296"/>
      <c r="AQ182" s="309"/>
      <c r="AR182" s="309"/>
      <c r="AS182" s="309"/>
      <c r="AT182" s="309"/>
      <c r="AU182" s="309"/>
      <c r="AV182" s="309"/>
      <c r="AW182" s="309"/>
      <c r="AX182" s="309"/>
      <c r="AY182" s="309"/>
      <c r="AZ182" s="309"/>
      <c r="BA182" s="309"/>
      <c r="BB182" s="309"/>
      <c r="BC182" s="309"/>
      <c r="BD182" s="309"/>
      <c r="BE182" s="309"/>
      <c r="BF182" s="309"/>
      <c r="BG182" s="309"/>
      <c r="BH182" s="309"/>
      <c r="BI182" s="309"/>
      <c r="BJ182" s="309"/>
      <c r="BK182" s="309"/>
      <c r="BL182" s="309"/>
      <c r="BM182" s="309"/>
      <c r="BN182" s="309"/>
      <c r="BO182" s="309"/>
      <c r="BP182" s="309"/>
      <c r="BQ182" s="309"/>
      <c r="BR182" s="309"/>
      <c r="BS182" s="309"/>
      <c r="BT182" s="310"/>
      <c r="BU182" s="310"/>
    </row>
    <row r="183" spans="1:73" s="428" customFormat="1" ht="18.75" x14ac:dyDescent="0.3">
      <c r="A183" s="521" t="s">
        <v>187</v>
      </c>
      <c r="B183" s="292">
        <v>2250134</v>
      </c>
      <c r="C183" s="471"/>
      <c r="D183" s="235">
        <f>H183</f>
        <v>0</v>
      </c>
      <c r="E183" s="235">
        <f t="shared" si="45"/>
        <v>0</v>
      </c>
      <c r="F183" s="96" t="e">
        <f t="shared" si="36"/>
        <v>#DIV/0!</v>
      </c>
      <c r="G183" s="235"/>
      <c r="H183" s="235"/>
      <c r="I183" s="235" t="e">
        <f t="shared" si="35"/>
        <v>#DIV/0!</v>
      </c>
      <c r="J183" s="353"/>
      <c r="K183" s="353"/>
      <c r="L183" s="353"/>
      <c r="M183" s="353"/>
      <c r="N183" s="353"/>
      <c r="O183" s="353"/>
      <c r="P183" s="353"/>
      <c r="Q183" s="353"/>
      <c r="R183" s="353"/>
      <c r="S183" s="353"/>
      <c r="T183" s="353"/>
      <c r="U183" s="353"/>
      <c r="V183" s="353"/>
      <c r="W183" s="353"/>
      <c r="X183" s="353"/>
      <c r="Y183" s="353"/>
      <c r="Z183" s="353"/>
      <c r="AA183" s="353"/>
      <c r="AB183" s="353"/>
      <c r="AC183" s="35">
        <f t="shared" si="37"/>
        <v>0</v>
      </c>
      <c r="AD183" s="27">
        <f t="shared" si="42"/>
        <v>0</v>
      </c>
      <c r="AE183" s="423"/>
      <c r="AF183" s="27">
        <f t="shared" si="32"/>
        <v>0</v>
      </c>
      <c r="AG183" s="424"/>
      <c r="AH183" s="424"/>
      <c r="AI183" s="424"/>
      <c r="AJ183" s="425"/>
      <c r="AK183" s="425"/>
      <c r="AL183" s="425"/>
      <c r="AM183" s="425"/>
      <c r="AN183" s="425"/>
      <c r="AO183" s="425"/>
      <c r="AP183" s="425"/>
      <c r="AQ183" s="426"/>
      <c r="AR183" s="426"/>
      <c r="AS183" s="426"/>
      <c r="AT183" s="426"/>
      <c r="AU183" s="426"/>
      <c r="AV183" s="426"/>
      <c r="AW183" s="426"/>
      <c r="AX183" s="426"/>
      <c r="AY183" s="426"/>
      <c r="AZ183" s="426"/>
      <c r="BA183" s="426"/>
      <c r="BB183" s="426"/>
      <c r="BC183" s="426"/>
      <c r="BD183" s="426"/>
      <c r="BE183" s="426"/>
      <c r="BF183" s="426"/>
      <c r="BG183" s="426"/>
      <c r="BH183" s="426"/>
      <c r="BI183" s="426"/>
      <c r="BJ183" s="426"/>
      <c r="BK183" s="426"/>
      <c r="BL183" s="426"/>
      <c r="BM183" s="426"/>
      <c r="BN183" s="426"/>
      <c r="BO183" s="426"/>
      <c r="BP183" s="426"/>
      <c r="BQ183" s="426"/>
      <c r="BR183" s="426"/>
      <c r="BS183" s="426"/>
      <c r="BT183" s="427"/>
      <c r="BU183" s="427"/>
    </row>
    <row r="184" spans="1:73" s="325" customFormat="1" ht="18.75" x14ac:dyDescent="0.3">
      <c r="A184" s="452" t="s">
        <v>188</v>
      </c>
      <c r="B184" s="339">
        <v>2250135</v>
      </c>
      <c r="C184" s="451"/>
      <c r="D184" s="318">
        <f>H184</f>
        <v>0</v>
      </c>
      <c r="E184" s="235">
        <f t="shared" si="45"/>
        <v>0</v>
      </c>
      <c r="F184" s="96" t="e">
        <f t="shared" si="36"/>
        <v>#DIV/0!</v>
      </c>
      <c r="G184" s="318"/>
      <c r="H184" s="318"/>
      <c r="I184" s="318" t="e">
        <f t="shared" si="35"/>
        <v>#DIV/0!</v>
      </c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/>
      <c r="V184" s="319"/>
      <c r="W184" s="319"/>
      <c r="X184" s="319"/>
      <c r="Y184" s="319"/>
      <c r="Z184" s="319"/>
      <c r="AA184" s="319"/>
      <c r="AB184" s="319"/>
      <c r="AC184" s="35">
        <f t="shared" si="37"/>
        <v>0</v>
      </c>
      <c r="AD184" s="27">
        <f t="shared" si="42"/>
        <v>0</v>
      </c>
      <c r="AE184" s="320"/>
      <c r="AF184" s="27">
        <f t="shared" si="32"/>
        <v>0</v>
      </c>
      <c r="AG184" s="321"/>
      <c r="AH184" s="321"/>
      <c r="AI184" s="321"/>
      <c r="AJ184" s="322"/>
      <c r="AK184" s="322"/>
      <c r="AL184" s="322"/>
      <c r="AM184" s="322"/>
      <c r="AN184" s="322"/>
      <c r="AO184" s="322"/>
      <c r="AP184" s="322"/>
      <c r="AQ184" s="323"/>
      <c r="AR184" s="323"/>
      <c r="AS184" s="323"/>
      <c r="AT184" s="323"/>
      <c r="AU184" s="323"/>
      <c r="AV184" s="323"/>
      <c r="AW184" s="323"/>
      <c r="AX184" s="323"/>
      <c r="AY184" s="323"/>
      <c r="AZ184" s="323"/>
      <c r="BA184" s="323"/>
      <c r="BB184" s="323"/>
      <c r="BC184" s="323"/>
      <c r="BD184" s="323"/>
      <c r="BE184" s="323"/>
      <c r="BF184" s="323"/>
      <c r="BG184" s="323"/>
      <c r="BH184" s="323"/>
      <c r="BI184" s="323"/>
      <c r="BJ184" s="323"/>
      <c r="BK184" s="323"/>
      <c r="BL184" s="323"/>
      <c r="BM184" s="323"/>
      <c r="BN184" s="323"/>
      <c r="BO184" s="323"/>
      <c r="BP184" s="323"/>
      <c r="BQ184" s="323"/>
      <c r="BR184" s="323"/>
      <c r="BS184" s="323"/>
      <c r="BT184" s="324"/>
      <c r="BU184" s="324"/>
    </row>
    <row r="185" spans="1:73" s="476" customFormat="1" ht="24" customHeight="1" x14ac:dyDescent="0.3">
      <c r="A185" s="278" t="s">
        <v>39</v>
      </c>
      <c r="B185" s="519" t="s">
        <v>189</v>
      </c>
      <c r="C185" s="400">
        <f t="shared" ref="C185:H185" si="46">SUM(C186:C189)</f>
        <v>6000</v>
      </c>
      <c r="D185" s="400">
        <f t="shared" si="46"/>
        <v>0</v>
      </c>
      <c r="E185" s="400">
        <f t="shared" si="46"/>
        <v>6000</v>
      </c>
      <c r="F185" s="126">
        <f t="shared" si="36"/>
        <v>0</v>
      </c>
      <c r="G185" s="400">
        <f t="shared" si="46"/>
        <v>0</v>
      </c>
      <c r="H185" s="400">
        <f t="shared" si="46"/>
        <v>0</v>
      </c>
      <c r="I185" s="400" t="e">
        <f t="shared" si="35"/>
        <v>#DIV/0!</v>
      </c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35">
        <f t="shared" si="37"/>
        <v>0</v>
      </c>
      <c r="AD185" s="27">
        <f t="shared" si="42"/>
        <v>6000</v>
      </c>
      <c r="AE185" s="415"/>
      <c r="AF185" s="27">
        <f t="shared" si="32"/>
        <v>6000</v>
      </c>
      <c r="AG185" s="416"/>
      <c r="AH185" s="416"/>
      <c r="AI185" s="407"/>
      <c r="AJ185" s="408"/>
      <c r="AK185" s="408"/>
      <c r="AL185" s="408"/>
      <c r="AM185" s="408"/>
      <c r="AN185" s="408"/>
      <c r="AO185" s="408"/>
      <c r="AP185" s="408"/>
      <c r="AQ185" s="408"/>
      <c r="AR185" s="408"/>
      <c r="AS185" s="408"/>
      <c r="AT185" s="408"/>
      <c r="AU185" s="408"/>
      <c r="AV185" s="408"/>
      <c r="AW185" s="408"/>
      <c r="AX185" s="408"/>
      <c r="AY185" s="408"/>
      <c r="AZ185" s="408"/>
      <c r="BA185" s="408"/>
      <c r="BB185" s="408"/>
      <c r="BC185" s="408"/>
      <c r="BD185" s="408"/>
      <c r="BE185" s="408"/>
      <c r="BF185" s="408"/>
      <c r="BG185" s="408"/>
      <c r="BH185" s="408"/>
      <c r="BI185" s="408"/>
      <c r="BJ185" s="408"/>
      <c r="BK185" s="408"/>
      <c r="BL185" s="408"/>
      <c r="BM185" s="408"/>
      <c r="BN185" s="408"/>
      <c r="BO185" s="408"/>
      <c r="BP185" s="408"/>
      <c r="BQ185" s="408"/>
      <c r="BR185" s="408"/>
      <c r="BS185" s="408"/>
      <c r="BT185" s="475"/>
      <c r="BU185" s="475"/>
    </row>
    <row r="186" spans="1:73" s="523" customFormat="1" ht="18.75" x14ac:dyDescent="0.3">
      <c r="A186" s="452" t="s">
        <v>190</v>
      </c>
      <c r="B186" s="362">
        <v>2260048</v>
      </c>
      <c r="C186" s="451"/>
      <c r="D186" s="251">
        <f>H186</f>
        <v>0</v>
      </c>
      <c r="E186" s="235">
        <f t="shared" si="45"/>
        <v>0</v>
      </c>
      <c r="F186" s="96" t="e">
        <f t="shared" si="36"/>
        <v>#DIV/0!</v>
      </c>
      <c r="G186" s="318"/>
      <c r="H186" s="318"/>
      <c r="I186" s="318" t="e">
        <f t="shared" si="35"/>
        <v>#DIV/0!</v>
      </c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19"/>
      <c r="W186" s="319"/>
      <c r="X186" s="319"/>
      <c r="Y186" s="319"/>
      <c r="Z186" s="319"/>
      <c r="AA186" s="319"/>
      <c r="AB186" s="319"/>
      <c r="AC186" s="35">
        <f t="shared" si="37"/>
        <v>0</v>
      </c>
      <c r="AD186" s="27">
        <f t="shared" si="42"/>
        <v>0</v>
      </c>
      <c r="AE186" s="406"/>
      <c r="AF186" s="27">
        <f t="shared" si="32"/>
        <v>0</v>
      </c>
      <c r="AG186" s="407"/>
      <c r="AH186" s="407"/>
      <c r="AI186" s="407"/>
      <c r="AJ186" s="408"/>
      <c r="AK186" s="408"/>
      <c r="AL186" s="408"/>
      <c r="AM186" s="408"/>
      <c r="AN186" s="408"/>
      <c r="AO186" s="408"/>
      <c r="AP186" s="408"/>
      <c r="AQ186" s="409"/>
      <c r="AR186" s="409"/>
      <c r="AS186" s="409"/>
      <c r="AT186" s="409"/>
      <c r="AU186" s="409"/>
      <c r="AV186" s="409"/>
      <c r="AW186" s="409"/>
      <c r="AX186" s="409"/>
      <c r="AY186" s="409"/>
      <c r="AZ186" s="409"/>
      <c r="BA186" s="409"/>
      <c r="BB186" s="409"/>
      <c r="BC186" s="409"/>
      <c r="BD186" s="409"/>
      <c r="BE186" s="409"/>
      <c r="BF186" s="409"/>
      <c r="BG186" s="409"/>
      <c r="BH186" s="409"/>
      <c r="BI186" s="409"/>
      <c r="BJ186" s="409"/>
      <c r="BK186" s="409"/>
      <c r="BL186" s="409"/>
      <c r="BM186" s="409"/>
      <c r="BN186" s="409"/>
      <c r="BO186" s="409"/>
      <c r="BP186" s="409"/>
      <c r="BQ186" s="409"/>
      <c r="BR186" s="409"/>
      <c r="BS186" s="409"/>
      <c r="BT186" s="522"/>
      <c r="BU186" s="522"/>
    </row>
    <row r="187" spans="1:73" s="523" customFormat="1" ht="18.75" x14ac:dyDescent="0.3">
      <c r="A187" s="450" t="s">
        <v>130</v>
      </c>
      <c r="B187" s="362">
        <v>2260034</v>
      </c>
      <c r="C187" s="451"/>
      <c r="D187" s="251"/>
      <c r="E187" s="235">
        <f t="shared" si="45"/>
        <v>0</v>
      </c>
      <c r="F187" s="96"/>
      <c r="G187" s="318"/>
      <c r="H187" s="318"/>
      <c r="I187" s="318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19"/>
      <c r="W187" s="319"/>
      <c r="X187" s="319"/>
      <c r="Y187" s="319"/>
      <c r="Z187" s="319"/>
      <c r="AA187" s="319"/>
      <c r="AB187" s="319"/>
      <c r="AC187" s="35"/>
      <c r="AD187" s="27"/>
      <c r="AE187" s="406"/>
      <c r="AF187" s="27"/>
      <c r="AG187" s="407"/>
      <c r="AH187" s="407"/>
      <c r="AI187" s="407"/>
      <c r="AJ187" s="408"/>
      <c r="AK187" s="408"/>
      <c r="AL187" s="408"/>
      <c r="AM187" s="408"/>
      <c r="AN187" s="408"/>
      <c r="AO187" s="408"/>
      <c r="AP187" s="408"/>
      <c r="AQ187" s="409"/>
      <c r="AR187" s="409"/>
      <c r="AS187" s="409"/>
      <c r="AT187" s="409"/>
      <c r="AU187" s="409"/>
      <c r="AV187" s="409"/>
      <c r="AW187" s="409"/>
      <c r="AX187" s="409"/>
      <c r="AY187" s="409"/>
      <c r="AZ187" s="409"/>
      <c r="BA187" s="409"/>
      <c r="BB187" s="409"/>
      <c r="BC187" s="409"/>
      <c r="BD187" s="409"/>
      <c r="BE187" s="409"/>
      <c r="BF187" s="409"/>
      <c r="BG187" s="409"/>
      <c r="BH187" s="409"/>
      <c r="BI187" s="409"/>
      <c r="BJ187" s="409"/>
      <c r="BK187" s="409"/>
      <c r="BL187" s="409"/>
      <c r="BM187" s="409"/>
      <c r="BN187" s="409"/>
      <c r="BO187" s="409"/>
      <c r="BP187" s="409"/>
      <c r="BQ187" s="409"/>
      <c r="BR187" s="409"/>
      <c r="BS187" s="409"/>
      <c r="BT187" s="522"/>
      <c r="BU187" s="522"/>
    </row>
    <row r="188" spans="1:73" s="311" customFormat="1" ht="31.5" x14ac:dyDescent="0.3">
      <c r="A188" s="479" t="s">
        <v>191</v>
      </c>
      <c r="B188" s="334">
        <v>2260336</v>
      </c>
      <c r="C188" s="442">
        <v>6000</v>
      </c>
      <c r="D188" s="251">
        <f>H188</f>
        <v>0</v>
      </c>
      <c r="E188" s="235">
        <f t="shared" si="45"/>
        <v>6000</v>
      </c>
      <c r="F188" s="96">
        <f t="shared" si="36"/>
        <v>0</v>
      </c>
      <c r="G188" s="251"/>
      <c r="H188" s="251"/>
      <c r="I188" s="251" t="e">
        <f t="shared" si="35"/>
        <v>#DIV/0!</v>
      </c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2"/>
      <c r="Z188" s="252"/>
      <c r="AA188" s="252"/>
      <c r="AB188" s="252"/>
      <c r="AC188" s="35">
        <f t="shared" si="37"/>
        <v>0</v>
      </c>
      <c r="AD188" s="27">
        <f t="shared" si="42"/>
        <v>6000</v>
      </c>
      <c r="AE188" s="294"/>
      <c r="AF188" s="27">
        <f t="shared" si="32"/>
        <v>6000</v>
      </c>
      <c r="AG188" s="295"/>
      <c r="AH188" s="295"/>
      <c r="AI188" s="295"/>
      <c r="AJ188" s="296"/>
      <c r="AK188" s="296"/>
      <c r="AL188" s="296"/>
      <c r="AM188" s="296"/>
      <c r="AN188" s="296"/>
      <c r="AO188" s="296"/>
      <c r="AP188" s="296"/>
      <c r="AQ188" s="309"/>
      <c r="AR188" s="309"/>
      <c r="AS188" s="309"/>
      <c r="AT188" s="309"/>
      <c r="AU188" s="309"/>
      <c r="AV188" s="309"/>
      <c r="AW188" s="309"/>
      <c r="AX188" s="309"/>
      <c r="AY188" s="309"/>
      <c r="AZ188" s="309"/>
      <c r="BA188" s="309"/>
      <c r="BB188" s="309"/>
      <c r="BC188" s="309"/>
      <c r="BD188" s="309"/>
      <c r="BE188" s="309"/>
      <c r="BF188" s="309"/>
      <c r="BG188" s="309"/>
      <c r="BH188" s="309"/>
      <c r="BI188" s="309"/>
      <c r="BJ188" s="309"/>
      <c r="BK188" s="309"/>
      <c r="BL188" s="309"/>
      <c r="BM188" s="309"/>
      <c r="BN188" s="309"/>
      <c r="BO188" s="309"/>
      <c r="BP188" s="309"/>
      <c r="BQ188" s="309"/>
      <c r="BR188" s="309"/>
      <c r="BS188" s="309"/>
      <c r="BT188" s="310"/>
      <c r="BU188" s="310"/>
    </row>
    <row r="189" spans="1:73" s="325" customFormat="1" ht="22.5" customHeight="1" x14ac:dyDescent="0.3">
      <c r="A189" s="450" t="s">
        <v>192</v>
      </c>
      <c r="B189" s="362">
        <v>2260382</v>
      </c>
      <c r="C189" s="471"/>
      <c r="D189" s="318">
        <f>H189</f>
        <v>0</v>
      </c>
      <c r="E189" s="235">
        <f t="shared" si="45"/>
        <v>0</v>
      </c>
      <c r="F189" s="96" t="e">
        <f t="shared" si="36"/>
        <v>#DIV/0!</v>
      </c>
      <c r="G189" s="318"/>
      <c r="H189" s="318"/>
      <c r="I189" s="318" t="e">
        <f t="shared" si="35"/>
        <v>#DIV/0!</v>
      </c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  <c r="T189" s="319"/>
      <c r="U189" s="319"/>
      <c r="V189" s="319"/>
      <c r="W189" s="319"/>
      <c r="X189" s="319"/>
      <c r="Y189" s="319"/>
      <c r="Z189" s="319"/>
      <c r="AA189" s="319"/>
      <c r="AB189" s="319"/>
      <c r="AC189" s="35">
        <f t="shared" si="37"/>
        <v>0</v>
      </c>
      <c r="AD189" s="27">
        <f t="shared" si="42"/>
        <v>0</v>
      </c>
      <c r="AE189" s="320"/>
      <c r="AF189" s="27">
        <f t="shared" si="32"/>
        <v>0</v>
      </c>
      <c r="AG189" s="321"/>
      <c r="AH189" s="321"/>
      <c r="AI189" s="321"/>
      <c r="AJ189" s="322"/>
      <c r="AK189" s="322"/>
      <c r="AL189" s="322"/>
      <c r="AM189" s="322"/>
      <c r="AN189" s="322"/>
      <c r="AO189" s="322"/>
      <c r="AP189" s="322"/>
      <c r="AQ189" s="323"/>
      <c r="AR189" s="323"/>
      <c r="AS189" s="323"/>
      <c r="AT189" s="323"/>
      <c r="AU189" s="323"/>
      <c r="AV189" s="323"/>
      <c r="AW189" s="323"/>
      <c r="AX189" s="323"/>
      <c r="AY189" s="323"/>
      <c r="AZ189" s="323"/>
      <c r="BA189" s="323"/>
      <c r="BB189" s="323"/>
      <c r="BC189" s="323"/>
      <c r="BD189" s="323"/>
      <c r="BE189" s="323"/>
      <c r="BF189" s="323"/>
      <c r="BG189" s="323"/>
      <c r="BH189" s="323"/>
      <c r="BI189" s="323"/>
      <c r="BJ189" s="323"/>
      <c r="BK189" s="323"/>
      <c r="BL189" s="323"/>
      <c r="BM189" s="323"/>
      <c r="BN189" s="323"/>
      <c r="BO189" s="323"/>
      <c r="BP189" s="323"/>
      <c r="BQ189" s="323"/>
      <c r="BR189" s="323"/>
      <c r="BS189" s="323"/>
      <c r="BT189" s="324"/>
      <c r="BU189" s="324"/>
    </row>
    <row r="190" spans="1:73" s="332" customFormat="1" ht="21.75" customHeight="1" x14ac:dyDescent="0.3">
      <c r="A190" s="305" t="s">
        <v>43</v>
      </c>
      <c r="B190" s="524" t="s">
        <v>193</v>
      </c>
      <c r="C190" s="400">
        <f t="shared" ref="C190:H190" si="47">SUM(C192:C197)</f>
        <v>0</v>
      </c>
      <c r="D190" s="400">
        <f t="shared" si="47"/>
        <v>0</v>
      </c>
      <c r="E190" s="400">
        <f>SUM(E192:E197)</f>
        <v>0</v>
      </c>
      <c r="F190" s="126" t="e">
        <f t="shared" si="36"/>
        <v>#DIV/0!</v>
      </c>
      <c r="G190" s="400">
        <f t="shared" si="47"/>
        <v>0</v>
      </c>
      <c r="H190" s="400">
        <f t="shared" si="47"/>
        <v>0</v>
      </c>
      <c r="I190" s="400" t="e">
        <f t="shared" si="35"/>
        <v>#DIV/0!</v>
      </c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35">
        <f t="shared" si="37"/>
        <v>0</v>
      </c>
      <c r="AD190" s="27">
        <f t="shared" si="42"/>
        <v>0</v>
      </c>
      <c r="AE190" s="329"/>
      <c r="AF190" s="27">
        <f t="shared" si="32"/>
        <v>0</v>
      </c>
      <c r="AG190" s="330"/>
      <c r="AH190" s="330"/>
      <c r="AI190" s="254"/>
      <c r="AJ190" s="255"/>
      <c r="AK190" s="255"/>
      <c r="AL190" s="255"/>
      <c r="AM190" s="255"/>
      <c r="AN190" s="255"/>
      <c r="AO190" s="255"/>
      <c r="AP190" s="255"/>
      <c r="AQ190" s="255"/>
      <c r="AR190" s="255"/>
      <c r="AS190" s="255"/>
      <c r="AT190" s="255"/>
      <c r="AU190" s="255"/>
      <c r="AV190" s="255"/>
      <c r="AW190" s="255"/>
      <c r="AX190" s="255"/>
      <c r="AY190" s="255"/>
      <c r="AZ190" s="255"/>
      <c r="BA190" s="255"/>
      <c r="BB190" s="255"/>
      <c r="BC190" s="255"/>
      <c r="BD190" s="255"/>
      <c r="BE190" s="255"/>
      <c r="BF190" s="255"/>
      <c r="BG190" s="255"/>
      <c r="BH190" s="255"/>
      <c r="BI190" s="255"/>
      <c r="BJ190" s="255"/>
      <c r="BK190" s="255"/>
      <c r="BL190" s="255"/>
      <c r="BM190" s="255"/>
      <c r="BN190" s="255"/>
      <c r="BO190" s="255"/>
      <c r="BP190" s="255"/>
      <c r="BQ190" s="255"/>
      <c r="BR190" s="255"/>
      <c r="BS190" s="255"/>
      <c r="BT190" s="331"/>
      <c r="BU190" s="331"/>
    </row>
    <row r="191" spans="1:73" s="491" customFormat="1" ht="21.75" customHeight="1" x14ac:dyDescent="0.3">
      <c r="A191" s="481" t="s">
        <v>194</v>
      </c>
      <c r="B191" s="525">
        <v>3100004</v>
      </c>
      <c r="C191" s="526"/>
      <c r="D191" s="251">
        <f t="shared" ref="D191:D196" si="48">H191</f>
        <v>0</v>
      </c>
      <c r="E191" s="235">
        <f t="shared" si="45"/>
        <v>0</v>
      </c>
      <c r="F191" s="96"/>
      <c r="G191" s="526"/>
      <c r="H191" s="526"/>
      <c r="I191" s="526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490"/>
      <c r="AD191" s="27"/>
      <c r="AE191" s="253"/>
      <c r="AF191" s="27"/>
      <c r="AG191" s="254"/>
      <c r="AH191" s="254"/>
      <c r="AI191" s="254"/>
      <c r="AJ191" s="255"/>
      <c r="AK191" s="255"/>
      <c r="AL191" s="255"/>
      <c r="AM191" s="255"/>
      <c r="AN191" s="255"/>
      <c r="AO191" s="255"/>
      <c r="AP191" s="255"/>
      <c r="AQ191" s="255"/>
      <c r="AR191" s="255"/>
      <c r="AS191" s="255"/>
      <c r="AT191" s="255"/>
      <c r="AU191" s="255"/>
      <c r="AV191" s="255"/>
      <c r="AW191" s="255"/>
      <c r="AX191" s="255"/>
      <c r="AY191" s="255"/>
      <c r="AZ191" s="255"/>
      <c r="BA191" s="255"/>
      <c r="BB191" s="255"/>
      <c r="BC191" s="255"/>
      <c r="BD191" s="255"/>
      <c r="BE191" s="255"/>
      <c r="BF191" s="255"/>
      <c r="BG191" s="255"/>
      <c r="BH191" s="255"/>
      <c r="BI191" s="255"/>
      <c r="BJ191" s="255"/>
      <c r="BK191" s="255"/>
      <c r="BL191" s="255"/>
      <c r="BM191" s="255"/>
      <c r="BN191" s="255"/>
      <c r="BO191" s="255"/>
      <c r="BP191" s="255"/>
      <c r="BQ191" s="255"/>
      <c r="BR191" s="255"/>
      <c r="BS191" s="255"/>
      <c r="BT191" s="255"/>
      <c r="BU191" s="255"/>
    </row>
    <row r="192" spans="1:73" s="311" customFormat="1" ht="31.5" x14ac:dyDescent="0.3">
      <c r="A192" s="481" t="s">
        <v>195</v>
      </c>
      <c r="B192" s="525">
        <v>3100014</v>
      </c>
      <c r="C192" s="451"/>
      <c r="D192" s="251">
        <f t="shared" si="48"/>
        <v>0</v>
      </c>
      <c r="E192" s="235">
        <f t="shared" si="45"/>
        <v>0</v>
      </c>
      <c r="F192" s="96" t="e">
        <f t="shared" si="36"/>
        <v>#DIV/0!</v>
      </c>
      <c r="G192" s="251"/>
      <c r="H192" s="251"/>
      <c r="I192" s="251" t="e">
        <f t="shared" si="35"/>
        <v>#DIV/0!</v>
      </c>
      <c r="J192" s="252"/>
      <c r="K192" s="252"/>
      <c r="L192" s="252"/>
      <c r="M192" s="252"/>
      <c r="N192" s="252"/>
      <c r="O192" s="252"/>
      <c r="P192" s="252"/>
      <c r="Q192" s="252"/>
      <c r="R192" s="252"/>
      <c r="S192" s="252"/>
      <c r="T192" s="252"/>
      <c r="U192" s="252"/>
      <c r="V192" s="252"/>
      <c r="W192" s="252"/>
      <c r="X192" s="252"/>
      <c r="Y192" s="252"/>
      <c r="Z192" s="252"/>
      <c r="AA192" s="252"/>
      <c r="AB192" s="252"/>
      <c r="AC192" s="35">
        <f t="shared" si="37"/>
        <v>0</v>
      </c>
      <c r="AD192" s="27">
        <f t="shared" si="42"/>
        <v>0</v>
      </c>
      <c r="AE192" s="294"/>
      <c r="AF192" s="27">
        <f t="shared" si="32"/>
        <v>0</v>
      </c>
      <c r="AG192" s="295"/>
      <c r="AH192" s="295"/>
      <c r="AI192" s="295"/>
      <c r="AJ192" s="296"/>
      <c r="AK192" s="296"/>
      <c r="AL192" s="296"/>
      <c r="AM192" s="296"/>
      <c r="AN192" s="296"/>
      <c r="AO192" s="296"/>
      <c r="AP192" s="296"/>
      <c r="AQ192" s="309"/>
      <c r="AR192" s="309"/>
      <c r="AS192" s="309"/>
      <c r="AT192" s="309"/>
      <c r="AU192" s="309"/>
      <c r="AV192" s="309"/>
      <c r="AW192" s="309"/>
      <c r="AX192" s="309"/>
      <c r="AY192" s="309"/>
      <c r="AZ192" s="309"/>
      <c r="BA192" s="309"/>
      <c r="BB192" s="309"/>
      <c r="BC192" s="309"/>
      <c r="BD192" s="309"/>
      <c r="BE192" s="309"/>
      <c r="BF192" s="309"/>
      <c r="BG192" s="309"/>
      <c r="BH192" s="309"/>
      <c r="BI192" s="309"/>
      <c r="BJ192" s="309"/>
      <c r="BK192" s="309"/>
      <c r="BL192" s="309"/>
      <c r="BM192" s="309"/>
      <c r="BN192" s="309"/>
      <c r="BO192" s="309"/>
      <c r="BP192" s="309"/>
      <c r="BQ192" s="309"/>
      <c r="BR192" s="309"/>
      <c r="BS192" s="309"/>
      <c r="BT192" s="310"/>
      <c r="BU192" s="310"/>
    </row>
    <row r="193" spans="1:73" s="311" customFormat="1" ht="18.75" x14ac:dyDescent="0.3">
      <c r="A193" s="481" t="s">
        <v>196</v>
      </c>
      <c r="B193" s="362">
        <v>3100016</v>
      </c>
      <c r="C193" s="451"/>
      <c r="D193" s="251">
        <f t="shared" si="48"/>
        <v>0</v>
      </c>
      <c r="E193" s="235">
        <f t="shared" si="45"/>
        <v>0</v>
      </c>
      <c r="F193" s="96" t="e">
        <f t="shared" si="36"/>
        <v>#DIV/0!</v>
      </c>
      <c r="G193" s="251"/>
      <c r="H193" s="251"/>
      <c r="I193" s="251" t="e">
        <f t="shared" si="35"/>
        <v>#DIV/0!</v>
      </c>
      <c r="J193" s="252"/>
      <c r="K193" s="252"/>
      <c r="L193" s="252"/>
      <c r="M193" s="252"/>
      <c r="N193" s="252"/>
      <c r="O193" s="252"/>
      <c r="P193" s="252"/>
      <c r="Q193" s="252"/>
      <c r="R193" s="252"/>
      <c r="S193" s="252"/>
      <c r="T193" s="252"/>
      <c r="U193" s="252"/>
      <c r="V193" s="252"/>
      <c r="W193" s="252"/>
      <c r="X193" s="252"/>
      <c r="Y193" s="252"/>
      <c r="Z193" s="252"/>
      <c r="AA193" s="252"/>
      <c r="AB193" s="252"/>
      <c r="AC193" s="35"/>
      <c r="AD193" s="27"/>
      <c r="AE193" s="294"/>
      <c r="AF193" s="27"/>
      <c r="AG193" s="295"/>
      <c r="AH193" s="295"/>
      <c r="AI193" s="295"/>
      <c r="AJ193" s="296"/>
      <c r="AK193" s="296"/>
      <c r="AL193" s="296"/>
      <c r="AM193" s="296"/>
      <c r="AN193" s="296"/>
      <c r="AO193" s="296"/>
      <c r="AP193" s="296"/>
      <c r="AQ193" s="309"/>
      <c r="AR193" s="309"/>
      <c r="AS193" s="309"/>
      <c r="AT193" s="309"/>
      <c r="AU193" s="309"/>
      <c r="AV193" s="309"/>
      <c r="AW193" s="309"/>
      <c r="AX193" s="309"/>
      <c r="AY193" s="309"/>
      <c r="AZ193" s="309"/>
      <c r="BA193" s="309"/>
      <c r="BB193" s="309"/>
      <c r="BC193" s="309"/>
      <c r="BD193" s="309"/>
      <c r="BE193" s="309"/>
      <c r="BF193" s="309"/>
      <c r="BG193" s="309"/>
      <c r="BH193" s="309"/>
      <c r="BI193" s="309"/>
      <c r="BJ193" s="309"/>
      <c r="BK193" s="309"/>
      <c r="BL193" s="309"/>
      <c r="BM193" s="309"/>
      <c r="BN193" s="309"/>
      <c r="BO193" s="309"/>
      <c r="BP193" s="309"/>
      <c r="BQ193" s="309"/>
      <c r="BR193" s="309"/>
      <c r="BS193" s="309"/>
      <c r="BT193" s="310"/>
      <c r="BU193" s="310"/>
    </row>
    <row r="194" spans="1:73" s="311" customFormat="1" ht="18.75" x14ac:dyDescent="0.3">
      <c r="A194" s="481" t="s">
        <v>197</v>
      </c>
      <c r="B194" s="362">
        <v>3100020</v>
      </c>
      <c r="C194" s="451"/>
      <c r="D194" s="251">
        <f t="shared" si="48"/>
        <v>0</v>
      </c>
      <c r="E194" s="235">
        <f t="shared" si="45"/>
        <v>0</v>
      </c>
      <c r="F194" s="96"/>
      <c r="G194" s="251"/>
      <c r="H194" s="251"/>
      <c r="I194" s="251"/>
      <c r="J194" s="252"/>
      <c r="K194" s="252"/>
      <c r="L194" s="252"/>
      <c r="M194" s="252"/>
      <c r="N194" s="252"/>
      <c r="O194" s="252"/>
      <c r="P194" s="252"/>
      <c r="Q194" s="252"/>
      <c r="R194" s="252"/>
      <c r="S194" s="252"/>
      <c r="T194" s="252"/>
      <c r="U194" s="252"/>
      <c r="V194" s="252"/>
      <c r="W194" s="252"/>
      <c r="X194" s="252"/>
      <c r="Y194" s="252"/>
      <c r="Z194" s="252"/>
      <c r="AA194" s="252"/>
      <c r="AB194" s="252"/>
      <c r="AC194" s="35"/>
      <c r="AD194" s="27"/>
      <c r="AE194" s="294"/>
      <c r="AF194" s="27"/>
      <c r="AG194" s="295"/>
      <c r="AH194" s="295"/>
      <c r="AI194" s="295"/>
      <c r="AJ194" s="296"/>
      <c r="AK194" s="296"/>
      <c r="AL194" s="296"/>
      <c r="AM194" s="296"/>
      <c r="AN194" s="296"/>
      <c r="AO194" s="296"/>
      <c r="AP194" s="296"/>
      <c r="AQ194" s="309"/>
      <c r="AR194" s="309"/>
      <c r="AS194" s="309"/>
      <c r="AT194" s="309"/>
      <c r="AU194" s="309"/>
      <c r="AV194" s="309"/>
      <c r="AW194" s="309"/>
      <c r="AX194" s="309"/>
      <c r="AY194" s="309"/>
      <c r="AZ194" s="309"/>
      <c r="BA194" s="309"/>
      <c r="BB194" s="309"/>
      <c r="BC194" s="309"/>
      <c r="BD194" s="309"/>
      <c r="BE194" s="309"/>
      <c r="BF194" s="309"/>
      <c r="BG194" s="309"/>
      <c r="BH194" s="309"/>
      <c r="BI194" s="309"/>
      <c r="BJ194" s="309"/>
      <c r="BK194" s="309"/>
      <c r="BL194" s="309"/>
      <c r="BM194" s="309"/>
      <c r="BN194" s="309"/>
      <c r="BO194" s="309"/>
      <c r="BP194" s="309"/>
      <c r="BQ194" s="309"/>
      <c r="BR194" s="309"/>
      <c r="BS194" s="309"/>
      <c r="BT194" s="310"/>
      <c r="BU194" s="310"/>
    </row>
    <row r="195" spans="1:73" s="311" customFormat="1" ht="18.75" x14ac:dyDescent="0.3">
      <c r="A195" s="481" t="s">
        <v>198</v>
      </c>
      <c r="B195" s="525">
        <v>3100026</v>
      </c>
      <c r="C195" s="451"/>
      <c r="D195" s="251">
        <f t="shared" si="48"/>
        <v>0</v>
      </c>
      <c r="E195" s="235">
        <f t="shared" si="45"/>
        <v>0</v>
      </c>
      <c r="F195" s="96" t="e">
        <f>D195/C195*100</f>
        <v>#DIV/0!</v>
      </c>
      <c r="G195" s="251"/>
      <c r="H195" s="251"/>
      <c r="I195" s="251" t="e">
        <f t="shared" si="35"/>
        <v>#DIV/0!</v>
      </c>
      <c r="J195" s="252"/>
      <c r="K195" s="252"/>
      <c r="L195" s="252"/>
      <c r="M195" s="252"/>
      <c r="N195" s="252"/>
      <c r="O195" s="252"/>
      <c r="P195" s="252"/>
      <c r="Q195" s="252"/>
      <c r="R195" s="252"/>
      <c r="S195" s="252"/>
      <c r="T195" s="252"/>
      <c r="U195" s="252"/>
      <c r="V195" s="252"/>
      <c r="W195" s="252"/>
      <c r="X195" s="252"/>
      <c r="Y195" s="252"/>
      <c r="Z195" s="252"/>
      <c r="AA195" s="252"/>
      <c r="AB195" s="252"/>
      <c r="AC195" s="35"/>
      <c r="AD195" s="27"/>
      <c r="AE195" s="294"/>
      <c r="AF195" s="27"/>
      <c r="AG195" s="295"/>
      <c r="AH195" s="295"/>
      <c r="AI195" s="295"/>
      <c r="AJ195" s="296"/>
      <c r="AK195" s="296"/>
      <c r="AL195" s="296"/>
      <c r="AM195" s="296"/>
      <c r="AN195" s="296"/>
      <c r="AO195" s="296"/>
      <c r="AP195" s="296"/>
      <c r="AQ195" s="309"/>
      <c r="AR195" s="309"/>
      <c r="AS195" s="309"/>
      <c r="AT195" s="309"/>
      <c r="AU195" s="309"/>
      <c r="AV195" s="309"/>
      <c r="AW195" s="309"/>
      <c r="AX195" s="309"/>
      <c r="AY195" s="309"/>
      <c r="AZ195" s="309"/>
      <c r="BA195" s="309"/>
      <c r="BB195" s="309"/>
      <c r="BC195" s="309"/>
      <c r="BD195" s="309"/>
      <c r="BE195" s="309"/>
      <c r="BF195" s="309"/>
      <c r="BG195" s="309"/>
      <c r="BH195" s="309"/>
      <c r="BI195" s="309"/>
      <c r="BJ195" s="309"/>
      <c r="BK195" s="309"/>
      <c r="BL195" s="309"/>
      <c r="BM195" s="309"/>
      <c r="BN195" s="309"/>
      <c r="BO195" s="309"/>
      <c r="BP195" s="309"/>
      <c r="BQ195" s="309"/>
      <c r="BR195" s="309"/>
      <c r="BS195" s="309"/>
      <c r="BT195" s="310"/>
      <c r="BU195" s="310"/>
    </row>
    <row r="196" spans="1:73" s="428" customFormat="1" ht="18.75" x14ac:dyDescent="0.3">
      <c r="A196" s="481" t="s">
        <v>199</v>
      </c>
      <c r="B196" s="362">
        <v>3100039</v>
      </c>
      <c r="C196" s="451"/>
      <c r="D196" s="251">
        <f t="shared" si="48"/>
        <v>0</v>
      </c>
      <c r="E196" s="235">
        <f t="shared" si="45"/>
        <v>0</v>
      </c>
      <c r="F196" s="96" t="e">
        <f>D196/C196*100</f>
        <v>#DIV/0!</v>
      </c>
      <c r="G196" s="235"/>
      <c r="H196" s="235"/>
      <c r="I196" s="251" t="e">
        <f t="shared" si="35"/>
        <v>#DIV/0!</v>
      </c>
      <c r="J196" s="353"/>
      <c r="K196" s="353"/>
      <c r="L196" s="353"/>
      <c r="M196" s="353"/>
      <c r="N196" s="353"/>
      <c r="O196" s="353"/>
      <c r="P196" s="353"/>
      <c r="Q196" s="353"/>
      <c r="R196" s="353"/>
      <c r="S196" s="353"/>
      <c r="T196" s="353"/>
      <c r="U196" s="353"/>
      <c r="V196" s="353"/>
      <c r="W196" s="353"/>
      <c r="X196" s="353"/>
      <c r="Y196" s="353"/>
      <c r="Z196" s="353"/>
      <c r="AA196" s="353"/>
      <c r="AB196" s="353"/>
      <c r="AC196" s="35">
        <f t="shared" si="37"/>
        <v>0</v>
      </c>
      <c r="AD196" s="27">
        <f t="shared" si="42"/>
        <v>0</v>
      </c>
      <c r="AE196" s="423"/>
      <c r="AF196" s="27">
        <f t="shared" si="32"/>
        <v>0</v>
      </c>
      <c r="AG196" s="424"/>
      <c r="AH196" s="424"/>
      <c r="AI196" s="424"/>
      <c r="AJ196" s="425"/>
      <c r="AK196" s="425"/>
      <c r="AL196" s="425"/>
      <c r="AM196" s="425"/>
      <c r="AN196" s="425"/>
      <c r="AO196" s="425"/>
      <c r="AP196" s="425"/>
      <c r="AQ196" s="426"/>
      <c r="AR196" s="426"/>
      <c r="AS196" s="426"/>
      <c r="AT196" s="426"/>
      <c r="AU196" s="426"/>
      <c r="AV196" s="426"/>
      <c r="AW196" s="426"/>
      <c r="AX196" s="426"/>
      <c r="AY196" s="426"/>
      <c r="AZ196" s="426"/>
      <c r="BA196" s="426"/>
      <c r="BB196" s="426"/>
      <c r="BC196" s="426"/>
      <c r="BD196" s="426"/>
      <c r="BE196" s="426"/>
      <c r="BF196" s="426"/>
      <c r="BG196" s="426"/>
      <c r="BH196" s="426"/>
      <c r="BI196" s="426"/>
      <c r="BJ196" s="426"/>
      <c r="BK196" s="426"/>
      <c r="BL196" s="426"/>
      <c r="BM196" s="426"/>
      <c r="BN196" s="426"/>
      <c r="BO196" s="426"/>
      <c r="BP196" s="426"/>
      <c r="BQ196" s="426"/>
      <c r="BR196" s="426"/>
      <c r="BS196" s="426"/>
      <c r="BT196" s="427"/>
      <c r="BU196" s="427"/>
    </row>
    <row r="197" spans="1:73" s="527" customFormat="1" ht="18.75" x14ac:dyDescent="0.3">
      <c r="A197" s="335" t="s">
        <v>200</v>
      </c>
      <c r="B197" s="396">
        <v>3100121</v>
      </c>
      <c r="C197" s="453"/>
      <c r="D197" s="251">
        <f>H197</f>
        <v>0</v>
      </c>
      <c r="E197" s="235">
        <f t="shared" si="45"/>
        <v>0</v>
      </c>
      <c r="F197" s="96" t="e">
        <f t="shared" si="36"/>
        <v>#DIV/0!</v>
      </c>
      <c r="G197" s="251"/>
      <c r="H197" s="251"/>
      <c r="I197" s="251" t="e">
        <f t="shared" si="35"/>
        <v>#DIV/0!</v>
      </c>
      <c r="J197" s="252"/>
      <c r="K197" s="252"/>
      <c r="L197" s="252"/>
      <c r="M197" s="252"/>
      <c r="N197" s="252"/>
      <c r="O197" s="252"/>
      <c r="P197" s="252"/>
      <c r="Q197" s="252"/>
      <c r="R197" s="252"/>
      <c r="S197" s="252"/>
      <c r="T197" s="252"/>
      <c r="U197" s="252"/>
      <c r="V197" s="252"/>
      <c r="W197" s="252"/>
      <c r="X197" s="252"/>
      <c r="Y197" s="252"/>
      <c r="Z197" s="252"/>
      <c r="AA197" s="252"/>
      <c r="AB197" s="252"/>
      <c r="AC197" s="35">
        <f t="shared" si="37"/>
        <v>0</v>
      </c>
      <c r="AD197" s="27">
        <f t="shared" si="42"/>
        <v>0</v>
      </c>
      <c r="AE197" s="294"/>
      <c r="AF197" s="27">
        <f t="shared" si="32"/>
        <v>0</v>
      </c>
      <c r="AG197" s="295"/>
      <c r="AH197" s="295"/>
      <c r="AI197" s="295"/>
      <c r="AJ197" s="296"/>
      <c r="AK197" s="296"/>
      <c r="AL197" s="296"/>
      <c r="AM197" s="296"/>
      <c r="AN197" s="296"/>
      <c r="AO197" s="296"/>
      <c r="AP197" s="296"/>
      <c r="AQ197" s="309"/>
      <c r="AR197" s="309"/>
      <c r="AS197" s="309"/>
      <c r="AT197" s="309"/>
      <c r="AU197" s="309"/>
      <c r="AV197" s="309"/>
      <c r="AW197" s="309"/>
      <c r="AX197" s="309"/>
      <c r="AY197" s="309"/>
      <c r="AZ197" s="309"/>
      <c r="BA197" s="309"/>
      <c r="BB197" s="309"/>
      <c r="BC197" s="309"/>
      <c r="BD197" s="309"/>
      <c r="BE197" s="309"/>
      <c r="BF197" s="309"/>
      <c r="BG197" s="309"/>
      <c r="BH197" s="309"/>
      <c r="BI197" s="309"/>
      <c r="BJ197" s="309"/>
      <c r="BK197" s="309"/>
      <c r="BL197" s="309"/>
      <c r="BM197" s="309"/>
      <c r="BN197" s="309"/>
      <c r="BO197" s="309"/>
      <c r="BP197" s="309"/>
      <c r="BQ197" s="309"/>
      <c r="BR197" s="309"/>
      <c r="BS197" s="309"/>
      <c r="BT197" s="309"/>
      <c r="BU197" s="309"/>
    </row>
    <row r="198" spans="1:73" s="527" customFormat="1" ht="18.75" x14ac:dyDescent="0.3">
      <c r="A198" s="305" t="s">
        <v>48</v>
      </c>
      <c r="B198" s="434">
        <v>340</v>
      </c>
      <c r="C198" s="435">
        <f>SUM(C199)</f>
        <v>84500</v>
      </c>
      <c r="D198" s="435">
        <f>SUM(D199)</f>
        <v>0</v>
      </c>
      <c r="E198" s="435">
        <f>SUM(E199)</f>
        <v>84500</v>
      </c>
      <c r="F198" s="126"/>
      <c r="G198" s="528"/>
      <c r="H198" s="528"/>
      <c r="I198" s="528"/>
      <c r="J198" s="252"/>
      <c r="K198" s="252"/>
      <c r="L198" s="252"/>
      <c r="M198" s="252"/>
      <c r="N198" s="252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  <c r="Y198" s="252"/>
      <c r="Z198" s="252"/>
      <c r="AA198" s="252"/>
      <c r="AB198" s="252"/>
      <c r="AC198" s="35"/>
      <c r="AD198" s="27"/>
      <c r="AE198" s="294"/>
      <c r="AF198" s="27"/>
      <c r="AG198" s="295"/>
      <c r="AH198" s="295"/>
      <c r="AI198" s="295"/>
      <c r="AJ198" s="296"/>
      <c r="AK198" s="296"/>
      <c r="AL198" s="296"/>
      <c r="AM198" s="296"/>
      <c r="AN198" s="296"/>
      <c r="AO198" s="296"/>
      <c r="AP198" s="296"/>
      <c r="AQ198" s="309"/>
      <c r="AR198" s="309"/>
      <c r="AS198" s="309"/>
      <c r="AT198" s="309"/>
      <c r="AU198" s="309"/>
      <c r="AV198" s="309"/>
      <c r="AW198" s="309"/>
      <c r="AX198" s="309"/>
      <c r="AY198" s="309"/>
      <c r="AZ198" s="309"/>
      <c r="BA198" s="309"/>
      <c r="BB198" s="309"/>
      <c r="BC198" s="309"/>
      <c r="BD198" s="309"/>
      <c r="BE198" s="309"/>
      <c r="BF198" s="309"/>
      <c r="BG198" s="309"/>
      <c r="BH198" s="309"/>
      <c r="BI198" s="309"/>
      <c r="BJ198" s="309"/>
      <c r="BK198" s="309"/>
      <c r="BL198" s="309"/>
      <c r="BM198" s="309"/>
      <c r="BN198" s="309"/>
      <c r="BO198" s="309"/>
      <c r="BP198" s="309"/>
      <c r="BQ198" s="309"/>
      <c r="BR198" s="309"/>
      <c r="BS198" s="309"/>
      <c r="BT198" s="309"/>
      <c r="BU198" s="309"/>
    </row>
    <row r="199" spans="1:73" s="527" customFormat="1" ht="18.75" x14ac:dyDescent="0.3">
      <c r="A199" s="529" t="s">
        <v>201</v>
      </c>
      <c r="B199" s="396">
        <v>3450000</v>
      </c>
      <c r="C199" s="453">
        <v>84500</v>
      </c>
      <c r="D199" s="251">
        <f>H199</f>
        <v>0</v>
      </c>
      <c r="E199" s="235">
        <f t="shared" si="45"/>
        <v>84500</v>
      </c>
      <c r="F199" s="96">
        <f t="shared" si="36"/>
        <v>0</v>
      </c>
      <c r="G199" s="251"/>
      <c r="H199" s="251"/>
      <c r="I199" s="251" t="e">
        <f t="shared" si="35"/>
        <v>#DIV/0!</v>
      </c>
      <c r="J199" s="252"/>
      <c r="K199" s="252"/>
      <c r="L199" s="252"/>
      <c r="M199" s="252"/>
      <c r="N199" s="252"/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  <c r="Y199" s="252"/>
      <c r="Z199" s="252"/>
      <c r="AA199" s="252"/>
      <c r="AB199" s="252"/>
      <c r="AC199" s="490"/>
      <c r="AD199" s="27"/>
      <c r="AE199" s="294"/>
      <c r="AF199" s="27"/>
      <c r="AG199" s="295"/>
      <c r="AH199" s="295"/>
      <c r="AI199" s="295"/>
      <c r="AJ199" s="296"/>
      <c r="AK199" s="296"/>
      <c r="AL199" s="296"/>
      <c r="AM199" s="296"/>
      <c r="AN199" s="296"/>
      <c r="AO199" s="296"/>
      <c r="AP199" s="296"/>
      <c r="AQ199" s="309"/>
      <c r="AR199" s="309"/>
      <c r="AS199" s="309"/>
      <c r="AT199" s="309"/>
      <c r="AU199" s="309"/>
      <c r="AV199" s="309"/>
      <c r="AW199" s="309"/>
      <c r="AX199" s="309"/>
      <c r="AY199" s="309"/>
      <c r="AZ199" s="309"/>
      <c r="BA199" s="309"/>
      <c r="BB199" s="309"/>
      <c r="BC199" s="309"/>
      <c r="BD199" s="309"/>
      <c r="BE199" s="309"/>
      <c r="BF199" s="309"/>
      <c r="BG199" s="309"/>
      <c r="BH199" s="309"/>
      <c r="BI199" s="309"/>
      <c r="BJ199" s="309"/>
      <c r="BK199" s="309"/>
      <c r="BL199" s="309"/>
      <c r="BM199" s="309"/>
      <c r="BN199" s="309"/>
      <c r="BO199" s="309"/>
      <c r="BP199" s="309"/>
      <c r="BQ199" s="309"/>
      <c r="BR199" s="309"/>
      <c r="BS199" s="309"/>
      <c r="BT199" s="309"/>
      <c r="BU199" s="309"/>
    </row>
    <row r="200" spans="1:73" s="485" customFormat="1" ht="18.75" x14ac:dyDescent="0.3">
      <c r="A200" s="191" t="s">
        <v>202</v>
      </c>
      <c r="B200" s="516" t="s">
        <v>165</v>
      </c>
      <c r="C200" s="517">
        <f>C201+C203+C205</f>
        <v>0</v>
      </c>
      <c r="D200" s="517">
        <f>D201+D203+D205</f>
        <v>0</v>
      </c>
      <c r="E200" s="517">
        <f>E201+E203+E205</f>
        <v>0</v>
      </c>
      <c r="F200" s="186" t="e">
        <f t="shared" si="36"/>
        <v>#DIV/0!</v>
      </c>
      <c r="G200" s="517">
        <f>G201+G203+G205</f>
        <v>0</v>
      </c>
      <c r="H200" s="517">
        <f>H201+H203+H205</f>
        <v>0</v>
      </c>
      <c r="I200" s="517" t="e">
        <f t="shared" si="35"/>
        <v>#DIV/0!</v>
      </c>
      <c r="J200" s="518"/>
      <c r="K200" s="518"/>
      <c r="L200" s="518"/>
      <c r="M200" s="518"/>
      <c r="N200" s="518"/>
      <c r="O200" s="518"/>
      <c r="P200" s="518"/>
      <c r="Q200" s="518"/>
      <c r="R200" s="518"/>
      <c r="S200" s="518"/>
      <c r="T200" s="518"/>
      <c r="U200" s="518"/>
      <c r="V200" s="518"/>
      <c r="W200" s="518"/>
      <c r="X200" s="518"/>
      <c r="Y200" s="518"/>
      <c r="Z200" s="518"/>
      <c r="AA200" s="518"/>
      <c r="AB200" s="518"/>
      <c r="AC200" s="35">
        <f t="shared" si="37"/>
        <v>0</v>
      </c>
      <c r="AD200" s="27">
        <f t="shared" si="42"/>
        <v>0</v>
      </c>
      <c r="AE200" s="482"/>
      <c r="AF200" s="27">
        <f t="shared" si="32"/>
        <v>0</v>
      </c>
      <c r="AG200" s="483"/>
      <c r="AH200" s="483"/>
      <c r="AI200" s="483"/>
      <c r="AJ200" s="439"/>
      <c r="AK200" s="439"/>
      <c r="AL200" s="439"/>
      <c r="AM200" s="439"/>
      <c r="AN200" s="439"/>
      <c r="AO200" s="439"/>
      <c r="AP200" s="439"/>
      <c r="AQ200" s="439"/>
      <c r="AR200" s="439"/>
      <c r="AS200" s="439"/>
      <c r="AT200" s="439"/>
      <c r="AU200" s="439"/>
      <c r="AV200" s="439"/>
      <c r="AW200" s="439"/>
      <c r="AX200" s="439"/>
      <c r="AY200" s="439"/>
      <c r="AZ200" s="439"/>
      <c r="BA200" s="439"/>
      <c r="BB200" s="439"/>
      <c r="BC200" s="439"/>
      <c r="BD200" s="439"/>
      <c r="BE200" s="439"/>
      <c r="BF200" s="439"/>
      <c r="BG200" s="439"/>
      <c r="BH200" s="439"/>
      <c r="BI200" s="439"/>
      <c r="BJ200" s="439"/>
      <c r="BK200" s="439"/>
      <c r="BL200" s="439"/>
      <c r="BM200" s="439"/>
      <c r="BN200" s="439"/>
      <c r="BO200" s="439"/>
      <c r="BP200" s="439"/>
      <c r="BQ200" s="439"/>
      <c r="BR200" s="439"/>
      <c r="BS200" s="439"/>
      <c r="BT200" s="484"/>
      <c r="BU200" s="484"/>
    </row>
    <row r="201" spans="1:73" s="493" customFormat="1" ht="21" customHeight="1" x14ac:dyDescent="0.3">
      <c r="A201" s="305" t="s">
        <v>37</v>
      </c>
      <c r="B201" s="530" t="s">
        <v>185</v>
      </c>
      <c r="C201" s="531">
        <f>C202</f>
        <v>0</v>
      </c>
      <c r="D201" s="531">
        <f>D202</f>
        <v>0</v>
      </c>
      <c r="E201" s="531">
        <f>E202</f>
        <v>0</v>
      </c>
      <c r="F201" s="126" t="e">
        <f t="shared" si="36"/>
        <v>#DIV/0!</v>
      </c>
      <c r="G201" s="531">
        <f>G202</f>
        <v>0</v>
      </c>
      <c r="H201" s="531">
        <f>H202</f>
        <v>0</v>
      </c>
      <c r="I201" s="531" t="e">
        <f t="shared" si="35"/>
        <v>#DIV/0!</v>
      </c>
      <c r="J201" s="532"/>
      <c r="K201" s="532"/>
      <c r="L201" s="532"/>
      <c r="M201" s="532"/>
      <c r="N201" s="532"/>
      <c r="O201" s="532"/>
      <c r="P201" s="532"/>
      <c r="Q201" s="532"/>
      <c r="R201" s="532"/>
      <c r="S201" s="532"/>
      <c r="T201" s="532"/>
      <c r="U201" s="532"/>
      <c r="V201" s="532"/>
      <c r="W201" s="532"/>
      <c r="X201" s="532"/>
      <c r="Y201" s="532"/>
      <c r="Z201" s="532"/>
      <c r="AA201" s="532"/>
      <c r="AB201" s="532"/>
      <c r="AC201" s="35">
        <f t="shared" si="37"/>
        <v>0</v>
      </c>
      <c r="AD201" s="27">
        <f t="shared" si="42"/>
        <v>0</v>
      </c>
      <c r="AE201" s="437"/>
      <c r="AF201" s="27">
        <f t="shared" si="32"/>
        <v>0</v>
      </c>
      <c r="AG201" s="438"/>
      <c r="AH201" s="438"/>
      <c r="AI201" s="438"/>
      <c r="AJ201" s="439"/>
      <c r="AK201" s="439"/>
      <c r="AL201" s="439"/>
      <c r="AM201" s="439"/>
      <c r="AN201" s="439"/>
      <c r="AO201" s="439"/>
      <c r="AP201" s="439"/>
      <c r="AQ201" s="439"/>
      <c r="AR201" s="439"/>
      <c r="AS201" s="439"/>
      <c r="AT201" s="439"/>
      <c r="AU201" s="439"/>
      <c r="AV201" s="439"/>
      <c r="AW201" s="439"/>
      <c r="AX201" s="439"/>
      <c r="AY201" s="439"/>
      <c r="AZ201" s="439"/>
      <c r="BA201" s="439"/>
      <c r="BB201" s="439"/>
      <c r="BC201" s="439"/>
      <c r="BD201" s="439"/>
      <c r="BE201" s="439"/>
      <c r="BF201" s="439"/>
      <c r="BG201" s="439"/>
      <c r="BH201" s="439"/>
      <c r="BI201" s="439"/>
      <c r="BJ201" s="439"/>
      <c r="BK201" s="439"/>
      <c r="BL201" s="439"/>
      <c r="BM201" s="439"/>
      <c r="BN201" s="439"/>
      <c r="BO201" s="439"/>
      <c r="BP201" s="439"/>
      <c r="BQ201" s="439"/>
      <c r="BR201" s="439"/>
      <c r="BS201" s="439"/>
      <c r="BT201" s="492"/>
      <c r="BU201" s="492"/>
    </row>
    <row r="202" spans="1:73" s="428" customFormat="1" ht="18.75" x14ac:dyDescent="0.3">
      <c r="A202" s="481" t="s">
        <v>203</v>
      </c>
      <c r="B202" s="339">
        <v>2250132</v>
      </c>
      <c r="C202" s="533"/>
      <c r="D202" s="235">
        <f>H202</f>
        <v>0</v>
      </c>
      <c r="E202" s="235">
        <f t="shared" ref="E202" si="49">C202-D202</f>
        <v>0</v>
      </c>
      <c r="F202" s="96" t="e">
        <f t="shared" si="36"/>
        <v>#DIV/0!</v>
      </c>
      <c r="G202" s="235"/>
      <c r="H202" s="235"/>
      <c r="I202" s="235" t="e">
        <f t="shared" si="35"/>
        <v>#DIV/0!</v>
      </c>
      <c r="J202" s="353"/>
      <c r="K202" s="353"/>
      <c r="L202" s="353"/>
      <c r="M202" s="353"/>
      <c r="N202" s="353"/>
      <c r="O202" s="353"/>
      <c r="P202" s="353"/>
      <c r="Q202" s="353"/>
      <c r="R202" s="353"/>
      <c r="S202" s="353"/>
      <c r="T202" s="353"/>
      <c r="U202" s="353"/>
      <c r="V202" s="353"/>
      <c r="W202" s="353"/>
      <c r="X202" s="353"/>
      <c r="Y202" s="353"/>
      <c r="Z202" s="353"/>
      <c r="AA202" s="353"/>
      <c r="AB202" s="353"/>
      <c r="AC202" s="35">
        <f t="shared" si="37"/>
        <v>0</v>
      </c>
      <c r="AD202" s="27">
        <f t="shared" si="42"/>
        <v>0</v>
      </c>
      <c r="AE202" s="423"/>
      <c r="AF202" s="27">
        <f t="shared" si="32"/>
        <v>0</v>
      </c>
      <c r="AG202" s="424"/>
      <c r="AH202" s="424"/>
      <c r="AI202" s="424"/>
      <c r="AJ202" s="425"/>
      <c r="AK202" s="425"/>
      <c r="AL202" s="425"/>
      <c r="AM202" s="425"/>
      <c r="AN202" s="425"/>
      <c r="AO202" s="425"/>
      <c r="AP202" s="425"/>
      <c r="AQ202" s="426"/>
      <c r="AR202" s="426"/>
      <c r="AS202" s="426"/>
      <c r="AT202" s="426"/>
      <c r="AU202" s="426"/>
      <c r="AV202" s="426"/>
      <c r="AW202" s="426"/>
      <c r="AX202" s="426"/>
      <c r="AY202" s="426"/>
      <c r="AZ202" s="426"/>
      <c r="BA202" s="426"/>
      <c r="BB202" s="426"/>
      <c r="BC202" s="426"/>
      <c r="BD202" s="426"/>
      <c r="BE202" s="426"/>
      <c r="BF202" s="426"/>
      <c r="BG202" s="426"/>
      <c r="BH202" s="426"/>
      <c r="BI202" s="426"/>
      <c r="BJ202" s="426"/>
      <c r="BK202" s="426"/>
      <c r="BL202" s="426"/>
      <c r="BM202" s="426"/>
      <c r="BN202" s="426"/>
      <c r="BO202" s="426"/>
      <c r="BP202" s="426"/>
      <c r="BQ202" s="426"/>
      <c r="BR202" s="426"/>
      <c r="BS202" s="426"/>
      <c r="BT202" s="427"/>
      <c r="BU202" s="427"/>
    </row>
    <row r="203" spans="1:73" s="493" customFormat="1" ht="20.25" customHeight="1" x14ac:dyDescent="0.3">
      <c r="A203" s="278" t="s">
        <v>39</v>
      </c>
      <c r="B203" s="434">
        <v>226</v>
      </c>
      <c r="C203" s="435">
        <f>C204</f>
        <v>0</v>
      </c>
      <c r="D203" s="435">
        <f>D204</f>
        <v>0</v>
      </c>
      <c r="E203" s="435">
        <f>E204</f>
        <v>0</v>
      </c>
      <c r="F203" s="126" t="e">
        <f t="shared" si="36"/>
        <v>#DIV/0!</v>
      </c>
      <c r="G203" s="435">
        <f>G204</f>
        <v>0</v>
      </c>
      <c r="H203" s="435">
        <f>H204</f>
        <v>0</v>
      </c>
      <c r="I203" s="435" t="e">
        <f t="shared" si="35"/>
        <v>#DIV/0!</v>
      </c>
      <c r="J203" s="436"/>
      <c r="K203" s="436"/>
      <c r="L203" s="436"/>
      <c r="M203" s="436"/>
      <c r="N203" s="436"/>
      <c r="O203" s="436"/>
      <c r="P203" s="436"/>
      <c r="Q203" s="436"/>
      <c r="R203" s="436"/>
      <c r="S203" s="436"/>
      <c r="T203" s="436"/>
      <c r="U203" s="436"/>
      <c r="V203" s="436"/>
      <c r="W203" s="436"/>
      <c r="X203" s="436"/>
      <c r="Y203" s="436"/>
      <c r="Z203" s="436"/>
      <c r="AA203" s="436"/>
      <c r="AB203" s="436"/>
      <c r="AC203" s="35">
        <f t="shared" si="37"/>
        <v>0</v>
      </c>
      <c r="AD203" s="27">
        <f t="shared" si="42"/>
        <v>0</v>
      </c>
      <c r="AE203" s="437"/>
      <c r="AF203" s="27">
        <f t="shared" si="32"/>
        <v>0</v>
      </c>
      <c r="AG203" s="438"/>
      <c r="AH203" s="438"/>
      <c r="AI203" s="483"/>
      <c r="AJ203" s="439"/>
      <c r="AK203" s="439"/>
      <c r="AL203" s="439"/>
      <c r="AM203" s="439"/>
      <c r="AN203" s="439"/>
      <c r="AO203" s="439"/>
      <c r="AP203" s="439"/>
      <c r="AQ203" s="439"/>
      <c r="AR203" s="439"/>
      <c r="AS203" s="439"/>
      <c r="AT203" s="439"/>
      <c r="AU203" s="439"/>
      <c r="AV203" s="439"/>
      <c r="AW203" s="439"/>
      <c r="AX203" s="439"/>
      <c r="AY203" s="439"/>
      <c r="AZ203" s="439"/>
      <c r="BA203" s="439"/>
      <c r="BB203" s="439"/>
      <c r="BC203" s="439"/>
      <c r="BD203" s="439"/>
      <c r="BE203" s="439"/>
      <c r="BF203" s="439"/>
      <c r="BG203" s="439"/>
      <c r="BH203" s="439"/>
      <c r="BI203" s="439"/>
      <c r="BJ203" s="439"/>
      <c r="BK203" s="439"/>
      <c r="BL203" s="439"/>
      <c r="BM203" s="439"/>
      <c r="BN203" s="439"/>
      <c r="BO203" s="439"/>
      <c r="BP203" s="439"/>
      <c r="BQ203" s="439"/>
      <c r="BR203" s="439"/>
      <c r="BS203" s="439"/>
      <c r="BT203" s="492"/>
      <c r="BU203" s="492"/>
    </row>
    <row r="204" spans="1:73" s="523" customFormat="1" ht="18.75" x14ac:dyDescent="0.3">
      <c r="A204" s="534" t="s">
        <v>190</v>
      </c>
      <c r="B204" s="339">
        <v>2260048</v>
      </c>
      <c r="C204" s="535"/>
      <c r="D204" s="318">
        <f>H204</f>
        <v>0</v>
      </c>
      <c r="E204" s="235">
        <f t="shared" ref="E204" si="50">C204-D204</f>
        <v>0</v>
      </c>
      <c r="F204" s="96" t="e">
        <f t="shared" si="36"/>
        <v>#DIV/0!</v>
      </c>
      <c r="G204" s="318"/>
      <c r="H204" s="318"/>
      <c r="I204" s="318" t="e">
        <f t="shared" si="35"/>
        <v>#DIV/0!</v>
      </c>
      <c r="J204" s="319"/>
      <c r="K204" s="319"/>
      <c r="L204" s="319"/>
      <c r="M204" s="319"/>
      <c r="N204" s="319"/>
      <c r="O204" s="319"/>
      <c r="P204" s="319"/>
      <c r="Q204" s="319"/>
      <c r="R204" s="319"/>
      <c r="S204" s="319"/>
      <c r="T204" s="319"/>
      <c r="U204" s="319"/>
      <c r="V204" s="319"/>
      <c r="W204" s="319"/>
      <c r="X204" s="319"/>
      <c r="Y204" s="319"/>
      <c r="Z204" s="319"/>
      <c r="AA204" s="319"/>
      <c r="AB204" s="319"/>
      <c r="AC204" s="35">
        <f t="shared" si="37"/>
        <v>0</v>
      </c>
      <c r="AD204" s="27">
        <f t="shared" si="42"/>
        <v>0</v>
      </c>
      <c r="AE204" s="406"/>
      <c r="AF204" s="27">
        <f t="shared" ref="AF204:AF277" si="51">AD204-AE204</f>
        <v>0</v>
      </c>
      <c r="AG204" s="407"/>
      <c r="AH204" s="407"/>
      <c r="AI204" s="407"/>
      <c r="AJ204" s="408"/>
      <c r="AK204" s="408"/>
      <c r="AL204" s="408"/>
      <c r="AM204" s="408"/>
      <c r="AN204" s="408"/>
      <c r="AO204" s="408"/>
      <c r="AP204" s="408"/>
      <c r="AQ204" s="409"/>
      <c r="AR204" s="409"/>
      <c r="AS204" s="409"/>
      <c r="AT204" s="409"/>
      <c r="AU204" s="409"/>
      <c r="AV204" s="409"/>
      <c r="AW204" s="409"/>
      <c r="AX204" s="409"/>
      <c r="AY204" s="409"/>
      <c r="AZ204" s="409"/>
      <c r="BA204" s="409"/>
      <c r="BB204" s="409"/>
      <c r="BC204" s="409"/>
      <c r="BD204" s="409"/>
      <c r="BE204" s="409"/>
      <c r="BF204" s="409"/>
      <c r="BG204" s="409"/>
      <c r="BH204" s="409"/>
      <c r="BI204" s="409"/>
      <c r="BJ204" s="409"/>
      <c r="BK204" s="409"/>
      <c r="BL204" s="409"/>
      <c r="BM204" s="409"/>
      <c r="BN204" s="409"/>
      <c r="BO204" s="409"/>
      <c r="BP204" s="409"/>
      <c r="BQ204" s="409"/>
      <c r="BR204" s="409"/>
      <c r="BS204" s="409"/>
      <c r="BT204" s="522"/>
      <c r="BU204" s="522"/>
    </row>
    <row r="205" spans="1:73" s="332" customFormat="1" ht="19.5" customHeight="1" x14ac:dyDescent="0.3">
      <c r="A205" s="305" t="s">
        <v>43</v>
      </c>
      <c r="B205" s="434">
        <v>310</v>
      </c>
      <c r="C205" s="435">
        <f>C206</f>
        <v>0</v>
      </c>
      <c r="D205" s="435">
        <f>D206</f>
        <v>0</v>
      </c>
      <c r="E205" s="435">
        <f>E206</f>
        <v>0</v>
      </c>
      <c r="F205" s="126" t="e">
        <f t="shared" si="36"/>
        <v>#DIV/0!</v>
      </c>
      <c r="G205" s="435">
        <f>G206</f>
        <v>0</v>
      </c>
      <c r="H205" s="435">
        <f>H206</f>
        <v>0</v>
      </c>
      <c r="I205" s="435" t="e">
        <f t="shared" si="35"/>
        <v>#DIV/0!</v>
      </c>
      <c r="J205" s="436"/>
      <c r="K205" s="436"/>
      <c r="L205" s="436"/>
      <c r="M205" s="436"/>
      <c r="N205" s="436"/>
      <c r="O205" s="436"/>
      <c r="P205" s="436"/>
      <c r="Q205" s="436"/>
      <c r="R205" s="436"/>
      <c r="S205" s="436"/>
      <c r="T205" s="436"/>
      <c r="U205" s="436"/>
      <c r="V205" s="436"/>
      <c r="W205" s="436"/>
      <c r="X205" s="436"/>
      <c r="Y205" s="436"/>
      <c r="Z205" s="436"/>
      <c r="AA205" s="436"/>
      <c r="AB205" s="436"/>
      <c r="AC205" s="35">
        <f t="shared" si="37"/>
        <v>0</v>
      </c>
      <c r="AD205" s="27">
        <f t="shared" si="42"/>
        <v>0</v>
      </c>
      <c r="AE205" s="329"/>
      <c r="AF205" s="27">
        <f t="shared" si="51"/>
        <v>0</v>
      </c>
      <c r="AG205" s="330"/>
      <c r="AH205" s="330"/>
      <c r="AI205" s="254"/>
      <c r="AJ205" s="255"/>
      <c r="AK205" s="255"/>
      <c r="AL205" s="255"/>
      <c r="AM205" s="255"/>
      <c r="AN205" s="255"/>
      <c r="AO205" s="255"/>
      <c r="AP205" s="255"/>
      <c r="AQ205" s="255"/>
      <c r="AR205" s="255"/>
      <c r="AS205" s="255"/>
      <c r="AT205" s="255"/>
      <c r="AU205" s="255"/>
      <c r="AV205" s="255"/>
      <c r="AW205" s="255"/>
      <c r="AX205" s="255"/>
      <c r="AY205" s="255"/>
      <c r="AZ205" s="255"/>
      <c r="BA205" s="255"/>
      <c r="BB205" s="255"/>
      <c r="BC205" s="255"/>
      <c r="BD205" s="255"/>
      <c r="BE205" s="255"/>
      <c r="BF205" s="255"/>
      <c r="BG205" s="255"/>
      <c r="BH205" s="255"/>
      <c r="BI205" s="255"/>
      <c r="BJ205" s="255"/>
      <c r="BK205" s="255"/>
      <c r="BL205" s="255"/>
      <c r="BM205" s="255"/>
      <c r="BN205" s="255"/>
      <c r="BO205" s="255"/>
      <c r="BP205" s="255"/>
      <c r="BQ205" s="255"/>
      <c r="BR205" s="255"/>
      <c r="BS205" s="255"/>
      <c r="BT205" s="331"/>
      <c r="BU205" s="331"/>
    </row>
    <row r="206" spans="1:73" s="542" customFormat="1" ht="18.75" x14ac:dyDescent="0.3">
      <c r="A206" s="422" t="s">
        <v>198</v>
      </c>
      <c r="B206" s="292">
        <v>3100026</v>
      </c>
      <c r="C206" s="536"/>
      <c r="D206" s="372">
        <f>H206</f>
        <v>0</v>
      </c>
      <c r="E206" s="235">
        <f t="shared" ref="E206" si="52">C206-D206</f>
        <v>0</v>
      </c>
      <c r="F206" s="96" t="e">
        <f t="shared" si="36"/>
        <v>#DIV/0!</v>
      </c>
      <c r="G206" s="372"/>
      <c r="H206" s="372"/>
      <c r="I206" s="372" t="e">
        <f t="shared" si="35"/>
        <v>#DIV/0!</v>
      </c>
      <c r="J206" s="373"/>
      <c r="K206" s="373"/>
      <c r="L206" s="373"/>
      <c r="M206" s="373"/>
      <c r="N206" s="373"/>
      <c r="O206" s="373"/>
      <c r="P206" s="373"/>
      <c r="Q206" s="373"/>
      <c r="R206" s="373"/>
      <c r="S206" s="373"/>
      <c r="T206" s="373"/>
      <c r="U206" s="373"/>
      <c r="V206" s="373"/>
      <c r="W206" s="373"/>
      <c r="X206" s="373"/>
      <c r="Y206" s="373"/>
      <c r="Z206" s="373"/>
      <c r="AA206" s="373"/>
      <c r="AB206" s="373"/>
      <c r="AC206" s="35">
        <f t="shared" si="37"/>
        <v>0</v>
      </c>
      <c r="AD206" s="27">
        <f t="shared" si="42"/>
        <v>0</v>
      </c>
      <c r="AE206" s="537"/>
      <c r="AF206" s="27">
        <f t="shared" si="51"/>
        <v>0</v>
      </c>
      <c r="AG206" s="538"/>
      <c r="AH206" s="538"/>
      <c r="AI206" s="538"/>
      <c r="AJ206" s="539"/>
      <c r="AK206" s="539"/>
      <c r="AL206" s="539"/>
      <c r="AM206" s="539"/>
      <c r="AN206" s="539"/>
      <c r="AO206" s="539"/>
      <c r="AP206" s="539"/>
      <c r="AQ206" s="540"/>
      <c r="AR206" s="540"/>
      <c r="AS206" s="540"/>
      <c r="AT206" s="540"/>
      <c r="AU206" s="540"/>
      <c r="AV206" s="540"/>
      <c r="AW206" s="540"/>
      <c r="AX206" s="540"/>
      <c r="AY206" s="540"/>
      <c r="AZ206" s="540"/>
      <c r="BA206" s="540"/>
      <c r="BB206" s="540"/>
      <c r="BC206" s="540"/>
      <c r="BD206" s="540"/>
      <c r="BE206" s="540"/>
      <c r="BF206" s="540"/>
      <c r="BG206" s="540"/>
      <c r="BH206" s="540"/>
      <c r="BI206" s="540"/>
      <c r="BJ206" s="540"/>
      <c r="BK206" s="540"/>
      <c r="BL206" s="540"/>
      <c r="BM206" s="540"/>
      <c r="BN206" s="540"/>
      <c r="BO206" s="540"/>
      <c r="BP206" s="540"/>
      <c r="BQ206" s="540"/>
      <c r="BR206" s="540"/>
      <c r="BS206" s="540"/>
      <c r="BT206" s="541"/>
      <c r="BU206" s="541"/>
    </row>
    <row r="207" spans="1:73" s="485" customFormat="1" ht="18.75" x14ac:dyDescent="0.3">
      <c r="A207" s="191" t="s">
        <v>204</v>
      </c>
      <c r="B207" s="516" t="s">
        <v>176</v>
      </c>
      <c r="C207" s="517">
        <f>C208+C212+C210+C215</f>
        <v>0</v>
      </c>
      <c r="D207" s="517">
        <f>D208+D212+D210+D215</f>
        <v>0</v>
      </c>
      <c r="E207" s="517">
        <f>E208+E212+E210+E215</f>
        <v>0</v>
      </c>
      <c r="F207" s="186" t="e">
        <f t="shared" si="36"/>
        <v>#DIV/0!</v>
      </c>
      <c r="G207" s="517">
        <f>G208+G212+G210+G215</f>
        <v>0</v>
      </c>
      <c r="H207" s="517">
        <f>H208+H212+H210+H215</f>
        <v>0</v>
      </c>
      <c r="I207" s="517" t="e">
        <f t="shared" si="35"/>
        <v>#DIV/0!</v>
      </c>
      <c r="J207" s="518"/>
      <c r="K207" s="518"/>
      <c r="L207" s="518"/>
      <c r="M207" s="518"/>
      <c r="N207" s="518"/>
      <c r="O207" s="518"/>
      <c r="P207" s="518"/>
      <c r="Q207" s="518"/>
      <c r="R207" s="518"/>
      <c r="S207" s="518"/>
      <c r="T207" s="518"/>
      <c r="U207" s="518"/>
      <c r="V207" s="518"/>
      <c r="W207" s="518"/>
      <c r="X207" s="518"/>
      <c r="Y207" s="518"/>
      <c r="Z207" s="518"/>
      <c r="AA207" s="518"/>
      <c r="AB207" s="518"/>
      <c r="AC207" s="35">
        <f t="shared" si="37"/>
        <v>0</v>
      </c>
      <c r="AD207" s="27">
        <f t="shared" si="42"/>
        <v>0</v>
      </c>
      <c r="AE207" s="482"/>
      <c r="AF207" s="27">
        <f t="shared" si="51"/>
        <v>0</v>
      </c>
      <c r="AG207" s="483"/>
      <c r="AH207" s="483"/>
      <c r="AI207" s="483"/>
      <c r="AJ207" s="439"/>
      <c r="AK207" s="439"/>
      <c r="AL207" s="439"/>
      <c r="AM207" s="439"/>
      <c r="AN207" s="439"/>
      <c r="AO207" s="439"/>
      <c r="AP207" s="439"/>
      <c r="AQ207" s="439"/>
      <c r="AR207" s="439"/>
      <c r="AS207" s="439"/>
      <c r="AT207" s="439"/>
      <c r="AU207" s="439"/>
      <c r="AV207" s="439"/>
      <c r="AW207" s="439"/>
      <c r="AX207" s="439"/>
      <c r="AY207" s="439"/>
      <c r="AZ207" s="439"/>
      <c r="BA207" s="439"/>
      <c r="BB207" s="439"/>
      <c r="BC207" s="439"/>
      <c r="BD207" s="439"/>
      <c r="BE207" s="439"/>
      <c r="BF207" s="439"/>
      <c r="BG207" s="439"/>
      <c r="BH207" s="439"/>
      <c r="BI207" s="439"/>
      <c r="BJ207" s="439"/>
      <c r="BK207" s="439"/>
      <c r="BL207" s="439"/>
      <c r="BM207" s="439"/>
      <c r="BN207" s="439"/>
      <c r="BO207" s="439"/>
      <c r="BP207" s="439"/>
      <c r="BQ207" s="439"/>
      <c r="BR207" s="439"/>
      <c r="BS207" s="439"/>
      <c r="BT207" s="484"/>
      <c r="BU207" s="484"/>
    </row>
    <row r="208" spans="1:73" s="476" customFormat="1" ht="21.75" customHeight="1" x14ac:dyDescent="0.3">
      <c r="A208" s="305" t="s">
        <v>37</v>
      </c>
      <c r="B208" s="434" t="s">
        <v>185</v>
      </c>
      <c r="C208" s="435">
        <f>C209</f>
        <v>0</v>
      </c>
      <c r="D208" s="435">
        <f>D209</f>
        <v>0</v>
      </c>
      <c r="E208" s="435">
        <f>E209</f>
        <v>0</v>
      </c>
      <c r="F208" s="126" t="e">
        <f t="shared" si="36"/>
        <v>#DIV/0!</v>
      </c>
      <c r="G208" s="435">
        <f>G209</f>
        <v>0</v>
      </c>
      <c r="H208" s="435">
        <f>H209</f>
        <v>0</v>
      </c>
      <c r="I208" s="435" t="e">
        <f t="shared" si="35"/>
        <v>#DIV/0!</v>
      </c>
      <c r="J208" s="436"/>
      <c r="K208" s="436"/>
      <c r="L208" s="436"/>
      <c r="M208" s="436"/>
      <c r="N208" s="436"/>
      <c r="O208" s="436"/>
      <c r="P208" s="436"/>
      <c r="Q208" s="436"/>
      <c r="R208" s="436"/>
      <c r="S208" s="436"/>
      <c r="T208" s="436"/>
      <c r="U208" s="436"/>
      <c r="V208" s="436"/>
      <c r="W208" s="436"/>
      <c r="X208" s="436"/>
      <c r="Y208" s="436"/>
      <c r="Z208" s="436"/>
      <c r="AA208" s="436"/>
      <c r="AB208" s="436"/>
      <c r="AC208" s="35">
        <f t="shared" si="37"/>
        <v>0</v>
      </c>
      <c r="AD208" s="27">
        <f t="shared" si="42"/>
        <v>0</v>
      </c>
      <c r="AE208" s="415"/>
      <c r="AF208" s="27">
        <f t="shared" si="51"/>
        <v>0</v>
      </c>
      <c r="AG208" s="416"/>
      <c r="AH208" s="416"/>
      <c r="AI208" s="407"/>
      <c r="AJ208" s="408"/>
      <c r="AK208" s="408"/>
      <c r="AL208" s="408"/>
      <c r="AM208" s="408"/>
      <c r="AN208" s="408"/>
      <c r="AO208" s="408"/>
      <c r="AP208" s="408"/>
      <c r="AQ208" s="408"/>
      <c r="AR208" s="408"/>
      <c r="AS208" s="408"/>
      <c r="AT208" s="408"/>
      <c r="AU208" s="408"/>
      <c r="AV208" s="408"/>
      <c r="AW208" s="408"/>
      <c r="AX208" s="408"/>
      <c r="AY208" s="408"/>
      <c r="AZ208" s="408"/>
      <c r="BA208" s="408"/>
      <c r="BB208" s="408"/>
      <c r="BC208" s="408"/>
      <c r="BD208" s="408"/>
      <c r="BE208" s="408"/>
      <c r="BF208" s="408"/>
      <c r="BG208" s="408"/>
      <c r="BH208" s="408"/>
      <c r="BI208" s="408"/>
      <c r="BJ208" s="408"/>
      <c r="BK208" s="408"/>
      <c r="BL208" s="408"/>
      <c r="BM208" s="408"/>
      <c r="BN208" s="408"/>
      <c r="BO208" s="408"/>
      <c r="BP208" s="408"/>
      <c r="BQ208" s="408"/>
      <c r="BR208" s="408"/>
      <c r="BS208" s="408"/>
      <c r="BT208" s="475"/>
      <c r="BU208" s="475"/>
    </row>
    <row r="209" spans="1:73" s="311" customFormat="1" ht="18.75" x14ac:dyDescent="0.3">
      <c r="A209" s="450" t="s">
        <v>188</v>
      </c>
      <c r="B209" s="292">
        <v>2250135</v>
      </c>
      <c r="C209" s="451"/>
      <c r="D209" s="251">
        <f>H209</f>
        <v>0</v>
      </c>
      <c r="E209" s="235">
        <f t="shared" ref="E209" si="53">C209-D209</f>
        <v>0</v>
      </c>
      <c r="F209" s="96" t="e">
        <f t="shared" si="36"/>
        <v>#DIV/0!</v>
      </c>
      <c r="G209" s="251"/>
      <c r="H209" s="251"/>
      <c r="I209" s="251" t="e">
        <f t="shared" si="35"/>
        <v>#DIV/0!</v>
      </c>
      <c r="J209" s="252"/>
      <c r="K209" s="252"/>
      <c r="L209" s="252"/>
      <c r="M209" s="252"/>
      <c r="N209" s="252"/>
      <c r="O209" s="252"/>
      <c r="P209" s="252"/>
      <c r="Q209" s="252"/>
      <c r="R209" s="252"/>
      <c r="S209" s="252"/>
      <c r="T209" s="252"/>
      <c r="U209" s="252"/>
      <c r="V209" s="252"/>
      <c r="W209" s="252"/>
      <c r="X209" s="252"/>
      <c r="Y209" s="252"/>
      <c r="Z209" s="252"/>
      <c r="AA209" s="252"/>
      <c r="AB209" s="252"/>
      <c r="AC209" s="35">
        <f t="shared" si="37"/>
        <v>0</v>
      </c>
      <c r="AD209" s="27">
        <f t="shared" si="42"/>
        <v>0</v>
      </c>
      <c r="AE209" s="294"/>
      <c r="AF209" s="27">
        <f t="shared" si="51"/>
        <v>0</v>
      </c>
      <c r="AG209" s="295"/>
      <c r="AH209" s="295"/>
      <c r="AI209" s="295"/>
      <c r="AJ209" s="296"/>
      <c r="AK209" s="296"/>
      <c r="AL209" s="296"/>
      <c r="AM209" s="296"/>
      <c r="AN209" s="296"/>
      <c r="AO209" s="296"/>
      <c r="AP209" s="296"/>
      <c r="AQ209" s="309"/>
      <c r="AR209" s="309"/>
      <c r="AS209" s="309"/>
      <c r="AT209" s="309"/>
      <c r="AU209" s="309"/>
      <c r="AV209" s="309"/>
      <c r="AW209" s="309"/>
      <c r="AX209" s="309"/>
      <c r="AY209" s="309"/>
      <c r="AZ209" s="309"/>
      <c r="BA209" s="309"/>
      <c r="BB209" s="309"/>
      <c r="BC209" s="309"/>
      <c r="BD209" s="309"/>
      <c r="BE209" s="309"/>
      <c r="BF209" s="309"/>
      <c r="BG209" s="309"/>
      <c r="BH209" s="309"/>
      <c r="BI209" s="309"/>
      <c r="BJ209" s="309"/>
      <c r="BK209" s="309"/>
      <c r="BL209" s="309"/>
      <c r="BM209" s="309"/>
      <c r="BN209" s="309"/>
      <c r="BO209" s="309"/>
      <c r="BP209" s="309"/>
      <c r="BQ209" s="309"/>
      <c r="BR209" s="309"/>
      <c r="BS209" s="309"/>
      <c r="BT209" s="310"/>
      <c r="BU209" s="310"/>
    </row>
    <row r="210" spans="1:73" s="493" customFormat="1" ht="20.25" customHeight="1" x14ac:dyDescent="0.3">
      <c r="A210" s="278" t="s">
        <v>39</v>
      </c>
      <c r="B210" s="434">
        <v>226</v>
      </c>
      <c r="C210" s="435">
        <f>C211</f>
        <v>0</v>
      </c>
      <c r="D210" s="435">
        <f>D211</f>
        <v>0</v>
      </c>
      <c r="E210" s="435">
        <f>E211</f>
        <v>0</v>
      </c>
      <c r="F210" s="126" t="e">
        <f t="shared" si="36"/>
        <v>#DIV/0!</v>
      </c>
      <c r="G210" s="435">
        <f>G211</f>
        <v>0</v>
      </c>
      <c r="H210" s="435">
        <f>H211</f>
        <v>0</v>
      </c>
      <c r="I210" s="435" t="e">
        <f t="shared" si="35"/>
        <v>#DIV/0!</v>
      </c>
      <c r="J210" s="436"/>
      <c r="K210" s="436"/>
      <c r="L210" s="436"/>
      <c r="M210" s="436"/>
      <c r="N210" s="436"/>
      <c r="O210" s="436"/>
      <c r="P210" s="436"/>
      <c r="Q210" s="436"/>
      <c r="R210" s="436"/>
      <c r="S210" s="436"/>
      <c r="T210" s="436"/>
      <c r="U210" s="436"/>
      <c r="V210" s="436"/>
      <c r="W210" s="436"/>
      <c r="X210" s="436"/>
      <c r="Y210" s="436"/>
      <c r="Z210" s="436"/>
      <c r="AA210" s="436"/>
      <c r="AB210" s="436"/>
      <c r="AC210" s="35">
        <f t="shared" si="37"/>
        <v>0</v>
      </c>
      <c r="AD210" s="27">
        <f t="shared" si="42"/>
        <v>0</v>
      </c>
      <c r="AE210" s="437"/>
      <c r="AF210" s="27">
        <f t="shared" si="51"/>
        <v>0</v>
      </c>
      <c r="AG210" s="438"/>
      <c r="AH210" s="438"/>
      <c r="AI210" s="483"/>
      <c r="AJ210" s="439"/>
      <c r="AK210" s="439"/>
      <c r="AL210" s="439"/>
      <c r="AM210" s="439"/>
      <c r="AN210" s="439"/>
      <c r="AO210" s="439"/>
      <c r="AP210" s="439"/>
      <c r="AQ210" s="439"/>
      <c r="AR210" s="439"/>
      <c r="AS210" s="439"/>
      <c r="AT210" s="439"/>
      <c r="AU210" s="439"/>
      <c r="AV210" s="439"/>
      <c r="AW210" s="439"/>
      <c r="AX210" s="439"/>
      <c r="AY210" s="439"/>
      <c r="AZ210" s="439"/>
      <c r="BA210" s="439"/>
      <c r="BB210" s="439"/>
      <c r="BC210" s="439"/>
      <c r="BD210" s="439"/>
      <c r="BE210" s="439"/>
      <c r="BF210" s="439"/>
      <c r="BG210" s="439"/>
      <c r="BH210" s="439"/>
      <c r="BI210" s="439"/>
      <c r="BJ210" s="439"/>
      <c r="BK210" s="439"/>
      <c r="BL210" s="439"/>
      <c r="BM210" s="439"/>
      <c r="BN210" s="439"/>
      <c r="BO210" s="439"/>
      <c r="BP210" s="439"/>
      <c r="BQ210" s="439"/>
      <c r="BR210" s="439"/>
      <c r="BS210" s="439"/>
      <c r="BT210" s="492"/>
      <c r="BU210" s="492"/>
    </row>
    <row r="211" spans="1:73" s="523" customFormat="1" ht="18.75" x14ac:dyDescent="0.3">
      <c r="A211" s="534" t="s">
        <v>190</v>
      </c>
      <c r="B211" s="339">
        <v>2260048</v>
      </c>
      <c r="C211" s="451"/>
      <c r="D211" s="318">
        <f>H211</f>
        <v>0</v>
      </c>
      <c r="E211" s="235">
        <f t="shared" ref="E211" si="54">C211-D211</f>
        <v>0</v>
      </c>
      <c r="F211" s="96" t="e">
        <f t="shared" si="36"/>
        <v>#DIV/0!</v>
      </c>
      <c r="G211" s="318"/>
      <c r="H211" s="318"/>
      <c r="I211" s="318" t="e">
        <f t="shared" si="35"/>
        <v>#DIV/0!</v>
      </c>
      <c r="J211" s="319"/>
      <c r="K211" s="319"/>
      <c r="L211" s="319"/>
      <c r="M211" s="319"/>
      <c r="N211" s="319"/>
      <c r="O211" s="319"/>
      <c r="P211" s="319"/>
      <c r="Q211" s="319"/>
      <c r="R211" s="319"/>
      <c r="S211" s="319"/>
      <c r="T211" s="319"/>
      <c r="U211" s="319"/>
      <c r="V211" s="319"/>
      <c r="W211" s="319"/>
      <c r="X211" s="319"/>
      <c r="Y211" s="319"/>
      <c r="Z211" s="319"/>
      <c r="AA211" s="319"/>
      <c r="AB211" s="319"/>
      <c r="AC211" s="35">
        <f t="shared" si="37"/>
        <v>0</v>
      </c>
      <c r="AD211" s="27">
        <f t="shared" si="42"/>
        <v>0</v>
      </c>
      <c r="AE211" s="406"/>
      <c r="AF211" s="27">
        <f t="shared" si="51"/>
        <v>0</v>
      </c>
      <c r="AG211" s="407"/>
      <c r="AH211" s="407"/>
      <c r="AI211" s="407"/>
      <c r="AJ211" s="408"/>
      <c r="AK211" s="408"/>
      <c r="AL211" s="408"/>
      <c r="AM211" s="408"/>
      <c r="AN211" s="408"/>
      <c r="AO211" s="408"/>
      <c r="AP211" s="408"/>
      <c r="AQ211" s="409"/>
      <c r="AR211" s="409"/>
      <c r="AS211" s="409"/>
      <c r="AT211" s="409"/>
      <c r="AU211" s="409"/>
      <c r="AV211" s="409"/>
      <c r="AW211" s="409"/>
      <c r="AX211" s="409"/>
      <c r="AY211" s="409"/>
      <c r="AZ211" s="409"/>
      <c r="BA211" s="409"/>
      <c r="BB211" s="409"/>
      <c r="BC211" s="409"/>
      <c r="BD211" s="409"/>
      <c r="BE211" s="409"/>
      <c r="BF211" s="409"/>
      <c r="BG211" s="409"/>
      <c r="BH211" s="409"/>
      <c r="BI211" s="409"/>
      <c r="BJ211" s="409"/>
      <c r="BK211" s="409"/>
      <c r="BL211" s="409"/>
      <c r="BM211" s="409"/>
      <c r="BN211" s="409"/>
      <c r="BO211" s="409"/>
      <c r="BP211" s="409"/>
      <c r="BQ211" s="409"/>
      <c r="BR211" s="409"/>
      <c r="BS211" s="409"/>
      <c r="BT211" s="522"/>
      <c r="BU211" s="522"/>
    </row>
    <row r="212" spans="1:73" s="332" customFormat="1" ht="21" customHeight="1" x14ac:dyDescent="0.3">
      <c r="A212" s="305" t="s">
        <v>43</v>
      </c>
      <c r="B212" s="434">
        <v>310</v>
      </c>
      <c r="C212" s="435">
        <f>SUM(C213:C214)</f>
        <v>0</v>
      </c>
      <c r="D212" s="435">
        <f>SUM(D213:D214)</f>
        <v>0</v>
      </c>
      <c r="E212" s="435">
        <f>SUM(E213:E214)</f>
        <v>0</v>
      </c>
      <c r="F212" s="126" t="e">
        <f t="shared" si="36"/>
        <v>#DIV/0!</v>
      </c>
      <c r="G212" s="435">
        <f>SUM(G213:G214)</f>
        <v>0</v>
      </c>
      <c r="H212" s="435">
        <f>SUM(H213:H214)</f>
        <v>0</v>
      </c>
      <c r="I212" s="435" t="e">
        <f t="shared" si="35"/>
        <v>#DIV/0!</v>
      </c>
      <c r="J212" s="436"/>
      <c r="K212" s="436"/>
      <c r="L212" s="436"/>
      <c r="M212" s="436"/>
      <c r="N212" s="436"/>
      <c r="O212" s="436"/>
      <c r="P212" s="436"/>
      <c r="Q212" s="436"/>
      <c r="R212" s="436"/>
      <c r="S212" s="436"/>
      <c r="T212" s="436"/>
      <c r="U212" s="436"/>
      <c r="V212" s="436"/>
      <c r="W212" s="436"/>
      <c r="X212" s="436"/>
      <c r="Y212" s="436"/>
      <c r="Z212" s="436"/>
      <c r="AA212" s="436"/>
      <c r="AB212" s="436"/>
      <c r="AC212" s="35">
        <f t="shared" si="37"/>
        <v>0</v>
      </c>
      <c r="AD212" s="27">
        <f t="shared" si="42"/>
        <v>0</v>
      </c>
      <c r="AE212" s="329"/>
      <c r="AF212" s="27">
        <f t="shared" si="51"/>
        <v>0</v>
      </c>
      <c r="AG212" s="330"/>
      <c r="AH212" s="330"/>
      <c r="AI212" s="254"/>
      <c r="AJ212" s="255"/>
      <c r="AK212" s="255"/>
      <c r="AL212" s="255"/>
      <c r="AM212" s="255"/>
      <c r="AN212" s="255"/>
      <c r="AO212" s="255"/>
      <c r="AP212" s="255"/>
      <c r="AQ212" s="255"/>
      <c r="AR212" s="255"/>
      <c r="AS212" s="255"/>
      <c r="AT212" s="255"/>
      <c r="AU212" s="255"/>
      <c r="AV212" s="255"/>
      <c r="AW212" s="255"/>
      <c r="AX212" s="255"/>
      <c r="AY212" s="255"/>
      <c r="AZ212" s="255"/>
      <c r="BA212" s="255"/>
      <c r="BB212" s="255"/>
      <c r="BC212" s="255"/>
      <c r="BD212" s="255"/>
      <c r="BE212" s="255"/>
      <c r="BF212" s="255"/>
      <c r="BG212" s="255"/>
      <c r="BH212" s="255"/>
      <c r="BI212" s="255"/>
      <c r="BJ212" s="255"/>
      <c r="BK212" s="255"/>
      <c r="BL212" s="255"/>
      <c r="BM212" s="255"/>
      <c r="BN212" s="255"/>
      <c r="BO212" s="255"/>
      <c r="BP212" s="255"/>
      <c r="BQ212" s="255"/>
      <c r="BR212" s="255"/>
      <c r="BS212" s="255"/>
      <c r="BT212" s="331"/>
      <c r="BU212" s="331"/>
    </row>
    <row r="213" spans="1:73" s="542" customFormat="1" ht="18.75" x14ac:dyDescent="0.3">
      <c r="A213" s="422" t="s">
        <v>198</v>
      </c>
      <c r="B213" s="292">
        <v>3100026</v>
      </c>
      <c r="C213" s="451"/>
      <c r="D213" s="372">
        <f>H213</f>
        <v>0</v>
      </c>
      <c r="E213" s="235">
        <f t="shared" ref="E213:E216" si="55">C213-D213</f>
        <v>0</v>
      </c>
      <c r="F213" s="96" t="e">
        <f t="shared" si="36"/>
        <v>#DIV/0!</v>
      </c>
      <c r="G213" s="372"/>
      <c r="H213" s="372"/>
      <c r="I213" s="372" t="e">
        <f t="shared" si="35"/>
        <v>#DIV/0!</v>
      </c>
      <c r="J213" s="373"/>
      <c r="K213" s="373"/>
      <c r="L213" s="373"/>
      <c r="M213" s="373"/>
      <c r="N213" s="373"/>
      <c r="O213" s="373"/>
      <c r="P213" s="373"/>
      <c r="Q213" s="373"/>
      <c r="R213" s="373"/>
      <c r="S213" s="373"/>
      <c r="T213" s="373"/>
      <c r="U213" s="373"/>
      <c r="V213" s="373"/>
      <c r="W213" s="373"/>
      <c r="X213" s="373"/>
      <c r="Y213" s="373"/>
      <c r="Z213" s="373"/>
      <c r="AA213" s="373"/>
      <c r="AB213" s="373"/>
      <c r="AC213" s="35">
        <f t="shared" si="37"/>
        <v>0</v>
      </c>
      <c r="AD213" s="27">
        <f t="shared" si="42"/>
        <v>0</v>
      </c>
      <c r="AE213" s="537"/>
      <c r="AF213" s="27">
        <f t="shared" si="51"/>
        <v>0</v>
      </c>
      <c r="AG213" s="538"/>
      <c r="AH213" s="538"/>
      <c r="AI213" s="538"/>
      <c r="AJ213" s="539"/>
      <c r="AK213" s="539"/>
      <c r="AL213" s="539"/>
      <c r="AM213" s="539"/>
      <c r="AN213" s="539"/>
      <c r="AO213" s="539"/>
      <c r="AP213" s="539"/>
      <c r="AQ213" s="540"/>
      <c r="AR213" s="540"/>
      <c r="AS213" s="540"/>
      <c r="AT213" s="540"/>
      <c r="AU213" s="540"/>
      <c r="AV213" s="540"/>
      <c r="AW213" s="540"/>
      <c r="AX213" s="540"/>
      <c r="AY213" s="540"/>
      <c r="AZ213" s="540"/>
      <c r="BA213" s="540"/>
      <c r="BB213" s="540"/>
      <c r="BC213" s="540"/>
      <c r="BD213" s="540"/>
      <c r="BE213" s="540"/>
      <c r="BF213" s="540"/>
      <c r="BG213" s="540"/>
      <c r="BH213" s="540"/>
      <c r="BI213" s="540"/>
      <c r="BJ213" s="540"/>
      <c r="BK213" s="540"/>
      <c r="BL213" s="540"/>
      <c r="BM213" s="540"/>
      <c r="BN213" s="540"/>
      <c r="BO213" s="540"/>
      <c r="BP213" s="540"/>
      <c r="BQ213" s="540"/>
      <c r="BR213" s="540"/>
      <c r="BS213" s="540"/>
      <c r="BT213" s="541"/>
      <c r="BU213" s="541"/>
    </row>
    <row r="214" spans="1:73" s="527" customFormat="1" ht="18.75" x14ac:dyDescent="0.3">
      <c r="A214" s="335" t="s">
        <v>200</v>
      </c>
      <c r="B214" s="396">
        <v>3100121</v>
      </c>
      <c r="C214" s="453"/>
      <c r="D214" s="251">
        <f>H214</f>
        <v>0</v>
      </c>
      <c r="E214" s="235">
        <f t="shared" si="55"/>
        <v>0</v>
      </c>
      <c r="F214" s="96" t="e">
        <f t="shared" si="36"/>
        <v>#DIV/0!</v>
      </c>
      <c r="G214" s="251"/>
      <c r="H214" s="251"/>
      <c r="I214" s="251" t="e">
        <f t="shared" si="35"/>
        <v>#DIV/0!</v>
      </c>
      <c r="J214" s="252"/>
      <c r="K214" s="252"/>
      <c r="L214" s="252"/>
      <c r="M214" s="252"/>
      <c r="N214" s="252"/>
      <c r="O214" s="252"/>
      <c r="P214" s="252"/>
      <c r="Q214" s="252"/>
      <c r="R214" s="252"/>
      <c r="S214" s="252"/>
      <c r="T214" s="252"/>
      <c r="U214" s="252"/>
      <c r="V214" s="252"/>
      <c r="W214" s="252"/>
      <c r="X214" s="252"/>
      <c r="Y214" s="252"/>
      <c r="Z214" s="252"/>
      <c r="AA214" s="252"/>
      <c r="AB214" s="252"/>
      <c r="AC214" s="35">
        <f t="shared" si="37"/>
        <v>0</v>
      </c>
      <c r="AD214" s="27">
        <f t="shared" si="42"/>
        <v>0</v>
      </c>
      <c r="AE214" s="294"/>
      <c r="AF214" s="27">
        <f t="shared" si="51"/>
        <v>0</v>
      </c>
      <c r="AG214" s="295"/>
      <c r="AH214" s="295"/>
      <c r="AI214" s="295"/>
      <c r="AJ214" s="296"/>
      <c r="AK214" s="296"/>
      <c r="AL214" s="296"/>
      <c r="AM214" s="296"/>
      <c r="AN214" s="296"/>
      <c r="AO214" s="296"/>
      <c r="AP214" s="296"/>
      <c r="AQ214" s="309"/>
      <c r="AR214" s="309"/>
      <c r="AS214" s="309"/>
      <c r="AT214" s="309"/>
      <c r="AU214" s="309"/>
      <c r="AV214" s="309"/>
      <c r="AW214" s="309"/>
      <c r="AX214" s="309"/>
      <c r="AY214" s="309"/>
      <c r="AZ214" s="309"/>
      <c r="BA214" s="309"/>
      <c r="BB214" s="309"/>
      <c r="BC214" s="309"/>
      <c r="BD214" s="309"/>
      <c r="BE214" s="309"/>
      <c r="BF214" s="309"/>
      <c r="BG214" s="309"/>
      <c r="BH214" s="309"/>
      <c r="BI214" s="309"/>
      <c r="BJ214" s="309"/>
      <c r="BK214" s="309"/>
      <c r="BL214" s="309"/>
      <c r="BM214" s="309"/>
      <c r="BN214" s="309"/>
      <c r="BO214" s="309"/>
      <c r="BP214" s="309"/>
      <c r="BQ214" s="309"/>
      <c r="BR214" s="309"/>
      <c r="BS214" s="309"/>
      <c r="BT214" s="309"/>
      <c r="BU214" s="309"/>
    </row>
    <row r="215" spans="1:73" s="332" customFormat="1" ht="21.75" customHeight="1" x14ac:dyDescent="0.3">
      <c r="A215" s="305" t="s">
        <v>48</v>
      </c>
      <c r="B215" s="434">
        <v>346</v>
      </c>
      <c r="C215" s="435">
        <f>C216</f>
        <v>0</v>
      </c>
      <c r="D215" s="435">
        <f>D216</f>
        <v>0</v>
      </c>
      <c r="E215" s="435">
        <f>E216</f>
        <v>0</v>
      </c>
      <c r="F215" s="126" t="e">
        <f t="shared" si="36"/>
        <v>#DIV/0!</v>
      </c>
      <c r="G215" s="435">
        <f>G216</f>
        <v>0</v>
      </c>
      <c r="H215" s="435">
        <f>H216</f>
        <v>0</v>
      </c>
      <c r="I215" s="435" t="e">
        <f t="shared" si="35"/>
        <v>#DIV/0!</v>
      </c>
      <c r="J215" s="436"/>
      <c r="K215" s="436"/>
      <c r="L215" s="436"/>
      <c r="M215" s="436"/>
      <c r="N215" s="436"/>
      <c r="O215" s="436"/>
      <c r="P215" s="436"/>
      <c r="Q215" s="436"/>
      <c r="R215" s="436"/>
      <c r="S215" s="436"/>
      <c r="T215" s="436"/>
      <c r="U215" s="436"/>
      <c r="V215" s="436"/>
      <c r="W215" s="436"/>
      <c r="X215" s="436"/>
      <c r="Y215" s="436"/>
      <c r="Z215" s="436"/>
      <c r="AA215" s="436"/>
      <c r="AB215" s="436"/>
      <c r="AC215" s="35">
        <f t="shared" si="37"/>
        <v>0</v>
      </c>
      <c r="AD215" s="27">
        <f t="shared" si="42"/>
        <v>0</v>
      </c>
      <c r="AE215" s="329"/>
      <c r="AF215" s="27">
        <f t="shared" si="51"/>
        <v>0</v>
      </c>
      <c r="AG215" s="330"/>
      <c r="AH215" s="330"/>
      <c r="AI215" s="254"/>
      <c r="AJ215" s="255"/>
      <c r="AK215" s="255"/>
      <c r="AL215" s="255"/>
      <c r="AM215" s="255"/>
      <c r="AN215" s="255"/>
      <c r="AO215" s="255"/>
      <c r="AP215" s="255"/>
      <c r="AQ215" s="255"/>
      <c r="AR215" s="255"/>
      <c r="AS215" s="255"/>
      <c r="AT215" s="255"/>
      <c r="AU215" s="255"/>
      <c r="AV215" s="255"/>
      <c r="AW215" s="255"/>
      <c r="AX215" s="255"/>
      <c r="AY215" s="255"/>
      <c r="AZ215" s="255"/>
      <c r="BA215" s="255"/>
      <c r="BB215" s="255"/>
      <c r="BC215" s="255"/>
      <c r="BD215" s="255"/>
      <c r="BE215" s="255"/>
      <c r="BF215" s="255"/>
      <c r="BG215" s="255"/>
      <c r="BH215" s="255"/>
      <c r="BI215" s="255"/>
      <c r="BJ215" s="255"/>
      <c r="BK215" s="255"/>
      <c r="BL215" s="255"/>
      <c r="BM215" s="255"/>
      <c r="BN215" s="255"/>
      <c r="BO215" s="255"/>
      <c r="BP215" s="255"/>
      <c r="BQ215" s="255"/>
      <c r="BR215" s="255"/>
      <c r="BS215" s="255"/>
      <c r="BT215" s="331"/>
      <c r="BU215" s="331"/>
    </row>
    <row r="216" spans="1:73" s="527" customFormat="1" ht="21.75" customHeight="1" x14ac:dyDescent="0.3">
      <c r="A216" s="450" t="s">
        <v>149</v>
      </c>
      <c r="B216" s="339">
        <v>3460030</v>
      </c>
      <c r="C216" s="453"/>
      <c r="D216" s="251">
        <f>H216</f>
        <v>0</v>
      </c>
      <c r="E216" s="235">
        <f t="shared" si="55"/>
        <v>0</v>
      </c>
      <c r="F216" s="96" t="e">
        <f t="shared" si="36"/>
        <v>#DIV/0!</v>
      </c>
      <c r="G216" s="251"/>
      <c r="H216" s="251"/>
      <c r="I216" s="251" t="e">
        <f t="shared" si="35"/>
        <v>#DIV/0!</v>
      </c>
      <c r="J216" s="252"/>
      <c r="K216" s="252"/>
      <c r="L216" s="252"/>
      <c r="M216" s="252"/>
      <c r="N216" s="252"/>
      <c r="O216" s="252"/>
      <c r="P216" s="252"/>
      <c r="Q216" s="252"/>
      <c r="R216" s="252"/>
      <c r="S216" s="252"/>
      <c r="T216" s="252"/>
      <c r="U216" s="252"/>
      <c r="V216" s="252"/>
      <c r="W216" s="252"/>
      <c r="X216" s="252"/>
      <c r="Y216" s="252"/>
      <c r="Z216" s="252"/>
      <c r="AA216" s="252"/>
      <c r="AB216" s="252"/>
      <c r="AC216" s="35">
        <f t="shared" si="37"/>
        <v>0</v>
      </c>
      <c r="AD216" s="27">
        <f t="shared" si="42"/>
        <v>0</v>
      </c>
      <c r="AE216" s="294"/>
      <c r="AF216" s="27">
        <f t="shared" si="51"/>
        <v>0</v>
      </c>
      <c r="AG216" s="295"/>
      <c r="AH216" s="295"/>
      <c r="AI216" s="295"/>
      <c r="AJ216" s="296"/>
      <c r="AK216" s="296"/>
      <c r="AL216" s="296"/>
      <c r="AM216" s="296"/>
      <c r="AN216" s="296"/>
      <c r="AO216" s="296"/>
      <c r="AP216" s="296"/>
      <c r="AQ216" s="309"/>
      <c r="AR216" s="309"/>
      <c r="AS216" s="309"/>
      <c r="AT216" s="309"/>
      <c r="AU216" s="309"/>
      <c r="AV216" s="309"/>
      <c r="AW216" s="309"/>
      <c r="AX216" s="309"/>
      <c r="AY216" s="309"/>
      <c r="AZ216" s="309"/>
      <c r="BA216" s="309"/>
      <c r="BB216" s="309"/>
      <c r="BC216" s="309"/>
      <c r="BD216" s="309"/>
      <c r="BE216" s="309"/>
      <c r="BF216" s="309"/>
      <c r="BG216" s="309"/>
      <c r="BH216" s="309"/>
      <c r="BI216" s="309"/>
      <c r="BJ216" s="309"/>
      <c r="BK216" s="309"/>
      <c r="BL216" s="309"/>
      <c r="BM216" s="309"/>
      <c r="BN216" s="309"/>
      <c r="BO216" s="309"/>
      <c r="BP216" s="309"/>
      <c r="BQ216" s="309"/>
      <c r="BR216" s="309"/>
      <c r="BS216" s="309"/>
      <c r="BT216" s="309"/>
      <c r="BU216" s="309"/>
    </row>
    <row r="217" spans="1:73" s="549" customFormat="1" ht="62.25" customHeight="1" x14ac:dyDescent="0.3">
      <c r="A217" s="508" t="s">
        <v>205</v>
      </c>
      <c r="B217" s="543" t="s">
        <v>206</v>
      </c>
      <c r="C217" s="544">
        <f t="shared" ref="C217:H217" si="56">C229+C238+C218</f>
        <v>148203.9</v>
      </c>
      <c r="D217" s="544">
        <f t="shared" si="56"/>
        <v>0</v>
      </c>
      <c r="E217" s="544">
        <f t="shared" si="56"/>
        <v>148203.9</v>
      </c>
      <c r="F217" s="174">
        <f t="shared" si="36"/>
        <v>0</v>
      </c>
      <c r="G217" s="544">
        <f t="shared" si="56"/>
        <v>0</v>
      </c>
      <c r="H217" s="544">
        <f t="shared" si="56"/>
        <v>0</v>
      </c>
      <c r="I217" s="544" t="e">
        <f t="shared" si="35"/>
        <v>#DIV/0!</v>
      </c>
      <c r="J217" s="545"/>
      <c r="K217" s="545"/>
      <c r="L217" s="545"/>
      <c r="M217" s="545"/>
      <c r="N217" s="545"/>
      <c r="O217" s="545"/>
      <c r="P217" s="545"/>
      <c r="Q217" s="545"/>
      <c r="R217" s="545"/>
      <c r="S217" s="545"/>
      <c r="T217" s="545"/>
      <c r="U217" s="545"/>
      <c r="V217" s="545"/>
      <c r="W217" s="545"/>
      <c r="X217" s="545"/>
      <c r="Y217" s="545"/>
      <c r="Z217" s="545"/>
      <c r="AA217" s="545"/>
      <c r="AB217" s="545"/>
      <c r="AC217" s="35">
        <f t="shared" si="37"/>
        <v>0</v>
      </c>
      <c r="AD217" s="27">
        <f t="shared" si="42"/>
        <v>148203.9</v>
      </c>
      <c r="AE217" s="546"/>
      <c r="AF217" s="27">
        <f t="shared" si="51"/>
        <v>148203.9</v>
      </c>
      <c r="AG217" s="547"/>
      <c r="AH217" s="547"/>
      <c r="AI217" s="547"/>
      <c r="AJ217" s="255"/>
      <c r="AK217" s="255"/>
      <c r="AL217" s="255"/>
      <c r="AM217" s="255"/>
      <c r="AN217" s="255"/>
      <c r="AO217" s="255"/>
      <c r="AP217" s="255"/>
      <c r="AQ217" s="255"/>
      <c r="AR217" s="255"/>
      <c r="AS217" s="255"/>
      <c r="AT217" s="255"/>
      <c r="AU217" s="255"/>
      <c r="AV217" s="255"/>
      <c r="AW217" s="255"/>
      <c r="AX217" s="255"/>
      <c r="AY217" s="255"/>
      <c r="AZ217" s="255"/>
      <c r="BA217" s="255"/>
      <c r="BB217" s="255"/>
      <c r="BC217" s="255"/>
      <c r="BD217" s="255"/>
      <c r="BE217" s="255"/>
      <c r="BF217" s="255"/>
      <c r="BG217" s="255"/>
      <c r="BH217" s="255"/>
      <c r="BI217" s="255"/>
      <c r="BJ217" s="255"/>
      <c r="BK217" s="255"/>
      <c r="BL217" s="255"/>
      <c r="BM217" s="255"/>
      <c r="BN217" s="255"/>
      <c r="BO217" s="255"/>
      <c r="BP217" s="255"/>
      <c r="BQ217" s="255"/>
      <c r="BR217" s="255"/>
      <c r="BS217" s="255"/>
      <c r="BT217" s="548"/>
      <c r="BU217" s="548"/>
    </row>
    <row r="218" spans="1:73" s="449" customFormat="1" ht="18.75" x14ac:dyDescent="0.3">
      <c r="A218" s="191" t="s">
        <v>207</v>
      </c>
      <c r="B218" s="550" t="s">
        <v>154</v>
      </c>
      <c r="C218" s="551">
        <f>C219+C225</f>
        <v>0</v>
      </c>
      <c r="D218" s="551">
        <f>D219+D225</f>
        <v>0</v>
      </c>
      <c r="E218" s="551">
        <f>E219+E225</f>
        <v>0</v>
      </c>
      <c r="F218" s="186" t="e">
        <f t="shared" si="36"/>
        <v>#DIV/0!</v>
      </c>
      <c r="G218" s="551">
        <f>G219+G225</f>
        <v>0</v>
      </c>
      <c r="H218" s="551">
        <f>H219+H225</f>
        <v>0</v>
      </c>
      <c r="I218" s="551" t="e">
        <f t="shared" si="35"/>
        <v>#DIV/0!</v>
      </c>
      <c r="J218" s="552"/>
      <c r="K218" s="552"/>
      <c r="L218" s="552"/>
      <c r="M218" s="552"/>
      <c r="N218" s="552"/>
      <c r="O218" s="552"/>
      <c r="P218" s="552"/>
      <c r="Q218" s="552"/>
      <c r="R218" s="552"/>
      <c r="S218" s="552"/>
      <c r="T218" s="552"/>
      <c r="U218" s="552"/>
      <c r="V218" s="552"/>
      <c r="W218" s="552"/>
      <c r="X218" s="552"/>
      <c r="Y218" s="552"/>
      <c r="Z218" s="552"/>
      <c r="AA218" s="552"/>
      <c r="AB218" s="552"/>
      <c r="AC218" s="35">
        <f t="shared" si="37"/>
        <v>0</v>
      </c>
      <c r="AD218" s="27">
        <f t="shared" si="42"/>
        <v>0</v>
      </c>
      <c r="AE218" s="253"/>
      <c r="AF218" s="27">
        <f t="shared" si="51"/>
        <v>0</v>
      </c>
      <c r="AG218" s="254"/>
      <c r="AH218" s="254"/>
      <c r="AI218" s="254"/>
      <c r="AJ218" s="255"/>
      <c r="AK218" s="255"/>
      <c r="AL218" s="255"/>
      <c r="AM218" s="255"/>
      <c r="AN218" s="255"/>
      <c r="AO218" s="255"/>
      <c r="AP218" s="255"/>
      <c r="AQ218" s="255"/>
      <c r="AR218" s="255"/>
      <c r="AS218" s="255"/>
      <c r="AT218" s="255"/>
      <c r="AU218" s="255"/>
      <c r="AV218" s="255"/>
      <c r="AW218" s="255"/>
      <c r="AX218" s="255"/>
      <c r="AY218" s="255"/>
      <c r="AZ218" s="255"/>
      <c r="BA218" s="255"/>
      <c r="BB218" s="255"/>
      <c r="BC218" s="255"/>
      <c r="BD218" s="255"/>
      <c r="BE218" s="255"/>
      <c r="BF218" s="255"/>
      <c r="BG218" s="255"/>
      <c r="BH218" s="255"/>
      <c r="BI218" s="255"/>
      <c r="BJ218" s="255"/>
      <c r="BK218" s="255"/>
      <c r="BL218" s="255"/>
      <c r="BM218" s="255"/>
      <c r="BN218" s="255"/>
      <c r="BO218" s="255"/>
      <c r="BP218" s="255"/>
      <c r="BQ218" s="255"/>
      <c r="BR218" s="255"/>
      <c r="BS218" s="255"/>
      <c r="BT218" s="448"/>
      <c r="BU218" s="448"/>
    </row>
    <row r="219" spans="1:73" s="332" customFormat="1" ht="18" customHeight="1" x14ac:dyDescent="0.3">
      <c r="A219" s="305" t="s">
        <v>37</v>
      </c>
      <c r="B219" s="434">
        <v>225</v>
      </c>
      <c r="C219" s="435">
        <f>SUM(C220:C224)</f>
        <v>0</v>
      </c>
      <c r="D219" s="435">
        <f>SUM(D220:D224)</f>
        <v>0</v>
      </c>
      <c r="E219" s="435">
        <f>SUM(E220:E224)</f>
        <v>0</v>
      </c>
      <c r="F219" s="435" t="e">
        <f>SUM(F220:F224)</f>
        <v>#DIV/0!</v>
      </c>
      <c r="G219" s="435">
        <f>SUM(G220:G224)</f>
        <v>0</v>
      </c>
      <c r="H219" s="435">
        <f>SUM(H221:H224)</f>
        <v>0</v>
      </c>
      <c r="I219" s="435" t="e">
        <f t="shared" ref="I219:I263" si="57">H219/G219*100</f>
        <v>#DIV/0!</v>
      </c>
      <c r="J219" s="436"/>
      <c r="K219" s="436"/>
      <c r="L219" s="436"/>
      <c r="M219" s="436"/>
      <c r="N219" s="436"/>
      <c r="O219" s="436"/>
      <c r="P219" s="436"/>
      <c r="Q219" s="436"/>
      <c r="R219" s="436"/>
      <c r="S219" s="436"/>
      <c r="T219" s="436"/>
      <c r="U219" s="436"/>
      <c r="V219" s="436"/>
      <c r="W219" s="436"/>
      <c r="X219" s="436"/>
      <c r="Y219" s="436"/>
      <c r="Z219" s="436"/>
      <c r="AA219" s="436"/>
      <c r="AB219" s="436"/>
      <c r="AC219" s="35">
        <f t="shared" si="37"/>
        <v>0</v>
      </c>
      <c r="AD219" s="27">
        <f t="shared" si="42"/>
        <v>0</v>
      </c>
      <c r="AE219" s="329"/>
      <c r="AF219" s="27">
        <f t="shared" si="51"/>
        <v>0</v>
      </c>
      <c r="AG219" s="330"/>
      <c r="AH219" s="330"/>
      <c r="AI219" s="254"/>
      <c r="AJ219" s="255"/>
      <c r="AK219" s="255"/>
      <c r="AL219" s="255"/>
      <c r="AM219" s="255"/>
      <c r="AN219" s="255"/>
      <c r="AO219" s="255"/>
      <c r="AP219" s="255"/>
      <c r="AQ219" s="255"/>
      <c r="AR219" s="255"/>
      <c r="AS219" s="255"/>
      <c r="AT219" s="255"/>
      <c r="AU219" s="255"/>
      <c r="AV219" s="255"/>
      <c r="AW219" s="255"/>
      <c r="AX219" s="255"/>
      <c r="AY219" s="255"/>
      <c r="AZ219" s="255"/>
      <c r="BA219" s="255"/>
      <c r="BB219" s="255"/>
      <c r="BC219" s="255"/>
      <c r="BD219" s="255"/>
      <c r="BE219" s="255"/>
      <c r="BF219" s="255"/>
      <c r="BG219" s="255"/>
      <c r="BH219" s="255"/>
      <c r="BI219" s="255"/>
      <c r="BJ219" s="255"/>
      <c r="BK219" s="255"/>
      <c r="BL219" s="255"/>
      <c r="BM219" s="255"/>
      <c r="BN219" s="255"/>
      <c r="BO219" s="255"/>
      <c r="BP219" s="255"/>
      <c r="BQ219" s="255"/>
      <c r="BR219" s="255"/>
      <c r="BS219" s="255"/>
      <c r="BT219" s="331"/>
      <c r="BU219" s="331"/>
    </row>
    <row r="220" spans="1:73" s="491" customFormat="1" ht="20.25" customHeight="1" x14ac:dyDescent="0.3">
      <c r="A220" s="529" t="s">
        <v>208</v>
      </c>
      <c r="B220" s="396">
        <v>2250104</v>
      </c>
      <c r="C220" s="453"/>
      <c r="D220" s="453"/>
      <c r="E220" s="235">
        <f t="shared" ref="E220:E228" si="58">C220-D220</f>
        <v>0</v>
      </c>
      <c r="F220" s="96"/>
      <c r="G220" s="453"/>
      <c r="H220" s="453"/>
      <c r="I220" s="453"/>
      <c r="J220" s="553"/>
      <c r="K220" s="553"/>
      <c r="L220" s="553"/>
      <c r="M220" s="553"/>
      <c r="N220" s="553"/>
      <c r="O220" s="553"/>
      <c r="P220" s="553"/>
      <c r="Q220" s="553"/>
      <c r="R220" s="553"/>
      <c r="S220" s="553"/>
      <c r="T220" s="553"/>
      <c r="U220" s="553"/>
      <c r="V220" s="553"/>
      <c r="W220" s="553"/>
      <c r="X220" s="553"/>
      <c r="Y220" s="553"/>
      <c r="Z220" s="553"/>
      <c r="AA220" s="553"/>
      <c r="AB220" s="553"/>
      <c r="AC220" s="490"/>
      <c r="AD220" s="27"/>
      <c r="AE220" s="253"/>
      <c r="AF220" s="27"/>
      <c r="AG220" s="254"/>
      <c r="AH220" s="254"/>
      <c r="AI220" s="254"/>
      <c r="AJ220" s="255"/>
      <c r="AK220" s="255"/>
      <c r="AL220" s="255"/>
      <c r="AM220" s="255"/>
      <c r="AN220" s="255"/>
      <c r="AO220" s="255"/>
      <c r="AP220" s="255"/>
      <c r="AQ220" s="255"/>
      <c r="AR220" s="255"/>
      <c r="AS220" s="255"/>
      <c r="AT220" s="255"/>
      <c r="AU220" s="255"/>
      <c r="AV220" s="255"/>
      <c r="AW220" s="255"/>
      <c r="AX220" s="255"/>
      <c r="AY220" s="255"/>
      <c r="AZ220" s="255"/>
      <c r="BA220" s="255"/>
      <c r="BB220" s="255"/>
      <c r="BC220" s="255"/>
      <c r="BD220" s="255"/>
      <c r="BE220" s="255"/>
      <c r="BF220" s="255"/>
      <c r="BG220" s="255"/>
      <c r="BH220" s="255"/>
      <c r="BI220" s="255"/>
      <c r="BJ220" s="255"/>
      <c r="BK220" s="255"/>
      <c r="BL220" s="255"/>
      <c r="BM220" s="255"/>
      <c r="BN220" s="255"/>
      <c r="BO220" s="255"/>
      <c r="BP220" s="255"/>
      <c r="BQ220" s="255"/>
      <c r="BR220" s="255"/>
      <c r="BS220" s="255"/>
      <c r="BT220" s="255"/>
      <c r="BU220" s="255"/>
    </row>
    <row r="221" spans="1:73" s="555" customFormat="1" ht="18.75" x14ac:dyDescent="0.3">
      <c r="A221" s="486" t="s">
        <v>209</v>
      </c>
      <c r="B221" s="396">
        <v>2250163</v>
      </c>
      <c r="C221" s="453"/>
      <c r="D221" s="251">
        <f>H221</f>
        <v>0</v>
      </c>
      <c r="E221" s="235">
        <f t="shared" si="58"/>
        <v>0</v>
      </c>
      <c r="F221" s="96" t="e">
        <f t="shared" si="36"/>
        <v>#DIV/0!</v>
      </c>
      <c r="G221" s="251"/>
      <c r="H221" s="251"/>
      <c r="I221" s="251" t="e">
        <f t="shared" si="57"/>
        <v>#DIV/0!</v>
      </c>
      <c r="J221" s="252"/>
      <c r="K221" s="252"/>
      <c r="L221" s="252"/>
      <c r="M221" s="252"/>
      <c r="N221" s="252"/>
      <c r="O221" s="252"/>
      <c r="P221" s="252"/>
      <c r="Q221" s="252"/>
      <c r="R221" s="252"/>
      <c r="S221" s="252"/>
      <c r="T221" s="252"/>
      <c r="U221" s="252"/>
      <c r="V221" s="252"/>
      <c r="W221" s="252"/>
      <c r="X221" s="252"/>
      <c r="Y221" s="252"/>
      <c r="Z221" s="252"/>
      <c r="AA221" s="252"/>
      <c r="AB221" s="252"/>
      <c r="AC221" s="35">
        <f t="shared" si="37"/>
        <v>0</v>
      </c>
      <c r="AD221" s="27">
        <f t="shared" si="42"/>
        <v>0</v>
      </c>
      <c r="AE221" s="294"/>
      <c r="AF221" s="27">
        <f t="shared" si="51"/>
        <v>0</v>
      </c>
      <c r="AG221" s="295"/>
      <c r="AH221" s="295"/>
      <c r="AI221" s="295"/>
      <c r="AJ221" s="296"/>
      <c r="AK221" s="296"/>
      <c r="AL221" s="296"/>
      <c r="AM221" s="296"/>
      <c r="AN221" s="296"/>
      <c r="AO221" s="296"/>
      <c r="AP221" s="296"/>
      <c r="AQ221" s="309"/>
      <c r="AR221" s="309"/>
      <c r="AS221" s="309"/>
      <c r="AT221" s="309"/>
      <c r="AU221" s="309"/>
      <c r="AV221" s="309"/>
      <c r="AW221" s="309"/>
      <c r="AX221" s="309"/>
      <c r="AY221" s="309"/>
      <c r="AZ221" s="309"/>
      <c r="BA221" s="309"/>
      <c r="BB221" s="309"/>
      <c r="BC221" s="309"/>
      <c r="BD221" s="309"/>
      <c r="BE221" s="309"/>
      <c r="BF221" s="309"/>
      <c r="BG221" s="309"/>
      <c r="BH221" s="309"/>
      <c r="BI221" s="309"/>
      <c r="BJ221" s="309"/>
      <c r="BK221" s="309"/>
      <c r="BL221" s="309"/>
      <c r="BM221" s="309"/>
      <c r="BN221" s="309"/>
      <c r="BO221" s="309"/>
      <c r="BP221" s="309"/>
      <c r="BQ221" s="309"/>
      <c r="BR221" s="309"/>
      <c r="BS221" s="309"/>
      <c r="BT221" s="554"/>
      <c r="BU221" s="554"/>
    </row>
    <row r="222" spans="1:73" s="527" customFormat="1" ht="18.75" x14ac:dyDescent="0.3">
      <c r="A222" s="335" t="s">
        <v>210</v>
      </c>
      <c r="B222" s="396">
        <v>2250207</v>
      </c>
      <c r="C222" s="453"/>
      <c r="D222" s="251">
        <f>H222</f>
        <v>0</v>
      </c>
      <c r="E222" s="235">
        <f t="shared" si="58"/>
        <v>0</v>
      </c>
      <c r="F222" s="96" t="e">
        <f t="shared" si="36"/>
        <v>#DIV/0!</v>
      </c>
      <c r="G222" s="251"/>
      <c r="H222" s="251"/>
      <c r="I222" s="251" t="e">
        <f t="shared" si="57"/>
        <v>#DIV/0!</v>
      </c>
      <c r="J222" s="252"/>
      <c r="K222" s="252"/>
      <c r="L222" s="252"/>
      <c r="M222" s="252"/>
      <c r="N222" s="252"/>
      <c r="O222" s="252"/>
      <c r="P222" s="252"/>
      <c r="Q222" s="252"/>
      <c r="R222" s="252"/>
      <c r="S222" s="252"/>
      <c r="T222" s="252"/>
      <c r="U222" s="252"/>
      <c r="V222" s="252"/>
      <c r="W222" s="252"/>
      <c r="X222" s="252"/>
      <c r="Y222" s="252"/>
      <c r="Z222" s="252"/>
      <c r="AA222" s="252"/>
      <c r="AB222" s="252"/>
      <c r="AC222" s="35">
        <f t="shared" si="37"/>
        <v>0</v>
      </c>
      <c r="AD222" s="27">
        <f t="shared" si="42"/>
        <v>0</v>
      </c>
      <c r="AE222" s="294"/>
      <c r="AF222" s="27">
        <f t="shared" si="51"/>
        <v>0</v>
      </c>
      <c r="AG222" s="295"/>
      <c r="AH222" s="295"/>
      <c r="AI222" s="295"/>
      <c r="AJ222" s="296"/>
      <c r="AK222" s="296"/>
      <c r="AL222" s="296"/>
      <c r="AM222" s="296"/>
      <c r="AN222" s="296"/>
      <c r="AO222" s="296"/>
      <c r="AP222" s="296"/>
      <c r="AQ222" s="309"/>
      <c r="AR222" s="309"/>
      <c r="AS222" s="309"/>
      <c r="AT222" s="309"/>
      <c r="AU222" s="309"/>
      <c r="AV222" s="309"/>
      <c r="AW222" s="309"/>
      <c r="AX222" s="309"/>
      <c r="AY222" s="309"/>
      <c r="AZ222" s="309"/>
      <c r="BA222" s="309"/>
      <c r="BB222" s="309"/>
      <c r="BC222" s="309"/>
      <c r="BD222" s="309"/>
      <c r="BE222" s="309"/>
      <c r="BF222" s="309"/>
      <c r="BG222" s="309"/>
      <c r="BH222" s="309"/>
      <c r="BI222" s="309"/>
      <c r="BJ222" s="309"/>
      <c r="BK222" s="309"/>
      <c r="BL222" s="309"/>
      <c r="BM222" s="309"/>
      <c r="BN222" s="309"/>
      <c r="BO222" s="309"/>
      <c r="BP222" s="309"/>
      <c r="BQ222" s="309"/>
      <c r="BR222" s="309"/>
      <c r="BS222" s="309"/>
      <c r="BT222" s="309"/>
      <c r="BU222" s="309"/>
    </row>
    <row r="223" spans="1:73" s="527" customFormat="1" ht="18.75" x14ac:dyDescent="0.3">
      <c r="A223" s="335" t="s">
        <v>211</v>
      </c>
      <c r="B223" s="396">
        <v>2250208</v>
      </c>
      <c r="C223" s="453"/>
      <c r="D223" s="251">
        <f>H223</f>
        <v>0</v>
      </c>
      <c r="E223" s="235">
        <f t="shared" si="58"/>
        <v>0</v>
      </c>
      <c r="F223" s="96" t="e">
        <f t="shared" ref="F223:F257" si="59">D223/C223*100</f>
        <v>#DIV/0!</v>
      </c>
      <c r="G223" s="251"/>
      <c r="H223" s="251"/>
      <c r="I223" s="251" t="e">
        <f t="shared" si="57"/>
        <v>#DIV/0!</v>
      </c>
      <c r="J223" s="252"/>
      <c r="K223" s="252"/>
      <c r="L223" s="252"/>
      <c r="M223" s="252"/>
      <c r="N223" s="252"/>
      <c r="O223" s="252"/>
      <c r="P223" s="252"/>
      <c r="Q223" s="252"/>
      <c r="R223" s="252"/>
      <c r="S223" s="252"/>
      <c r="T223" s="252"/>
      <c r="U223" s="252"/>
      <c r="V223" s="252"/>
      <c r="W223" s="252"/>
      <c r="X223" s="252"/>
      <c r="Y223" s="252"/>
      <c r="Z223" s="252"/>
      <c r="AA223" s="252"/>
      <c r="AB223" s="252"/>
      <c r="AC223" s="35">
        <f t="shared" ref="AC223:AC287" si="60">G223-H223</f>
        <v>0</v>
      </c>
      <c r="AD223" s="27">
        <f t="shared" si="42"/>
        <v>0</v>
      </c>
      <c r="AE223" s="294"/>
      <c r="AF223" s="27">
        <f t="shared" si="51"/>
        <v>0</v>
      </c>
      <c r="AG223" s="295"/>
      <c r="AH223" s="295"/>
      <c r="AI223" s="295"/>
      <c r="AJ223" s="296"/>
      <c r="AK223" s="296"/>
      <c r="AL223" s="296"/>
      <c r="AM223" s="296"/>
      <c r="AN223" s="296"/>
      <c r="AO223" s="296"/>
      <c r="AP223" s="296"/>
      <c r="AQ223" s="309"/>
      <c r="AR223" s="309"/>
      <c r="AS223" s="309"/>
      <c r="AT223" s="309"/>
      <c r="AU223" s="309"/>
      <c r="AV223" s="309"/>
      <c r="AW223" s="309"/>
      <c r="AX223" s="309"/>
      <c r="AY223" s="309"/>
      <c r="AZ223" s="309"/>
      <c r="BA223" s="309"/>
      <c r="BB223" s="309"/>
      <c r="BC223" s="309"/>
      <c r="BD223" s="309"/>
      <c r="BE223" s="309"/>
      <c r="BF223" s="309"/>
      <c r="BG223" s="309"/>
      <c r="BH223" s="309"/>
      <c r="BI223" s="309"/>
      <c r="BJ223" s="309"/>
      <c r="BK223" s="309"/>
      <c r="BL223" s="309"/>
      <c r="BM223" s="309"/>
      <c r="BN223" s="309"/>
      <c r="BO223" s="309"/>
      <c r="BP223" s="309"/>
      <c r="BQ223" s="309"/>
      <c r="BR223" s="309"/>
      <c r="BS223" s="309"/>
      <c r="BT223" s="309"/>
      <c r="BU223" s="309"/>
    </row>
    <row r="224" spans="1:73" s="527" customFormat="1" ht="18.75" x14ac:dyDescent="0.3">
      <c r="A224" s="335" t="s">
        <v>212</v>
      </c>
      <c r="B224" s="396">
        <v>2250440</v>
      </c>
      <c r="C224" s="453"/>
      <c r="D224" s="251">
        <f>H224</f>
        <v>0</v>
      </c>
      <c r="E224" s="235">
        <f t="shared" si="58"/>
        <v>0</v>
      </c>
      <c r="F224" s="96" t="e">
        <f t="shared" si="59"/>
        <v>#DIV/0!</v>
      </c>
      <c r="G224" s="251"/>
      <c r="H224" s="251"/>
      <c r="I224" s="251" t="e">
        <f t="shared" si="57"/>
        <v>#DIV/0!</v>
      </c>
      <c r="J224" s="252"/>
      <c r="K224" s="252"/>
      <c r="L224" s="252"/>
      <c r="M224" s="252"/>
      <c r="N224" s="252"/>
      <c r="O224" s="252"/>
      <c r="P224" s="252"/>
      <c r="Q224" s="252"/>
      <c r="R224" s="252"/>
      <c r="S224" s="252"/>
      <c r="T224" s="252"/>
      <c r="U224" s="252"/>
      <c r="V224" s="252"/>
      <c r="W224" s="252"/>
      <c r="X224" s="252"/>
      <c r="Y224" s="252"/>
      <c r="Z224" s="252"/>
      <c r="AA224" s="252"/>
      <c r="AB224" s="252"/>
      <c r="AC224" s="35">
        <f t="shared" si="60"/>
        <v>0</v>
      </c>
      <c r="AD224" s="27">
        <f t="shared" si="42"/>
        <v>0</v>
      </c>
      <c r="AE224" s="294"/>
      <c r="AF224" s="27">
        <f t="shared" si="51"/>
        <v>0</v>
      </c>
      <c r="AG224" s="295"/>
      <c r="AH224" s="295"/>
      <c r="AI224" s="295"/>
      <c r="AJ224" s="296"/>
      <c r="AK224" s="296"/>
      <c r="AL224" s="296"/>
      <c r="AM224" s="296"/>
      <c r="AN224" s="296"/>
      <c r="AO224" s="296"/>
      <c r="AP224" s="296"/>
      <c r="AQ224" s="309"/>
      <c r="AR224" s="309"/>
      <c r="AS224" s="309"/>
      <c r="AT224" s="309"/>
      <c r="AU224" s="309"/>
      <c r="AV224" s="309"/>
      <c r="AW224" s="309"/>
      <c r="AX224" s="309"/>
      <c r="AY224" s="309"/>
      <c r="AZ224" s="309"/>
      <c r="BA224" s="309"/>
      <c r="BB224" s="309"/>
      <c r="BC224" s="309"/>
      <c r="BD224" s="309"/>
      <c r="BE224" s="309"/>
      <c r="BF224" s="309"/>
      <c r="BG224" s="309"/>
      <c r="BH224" s="309"/>
      <c r="BI224" s="309"/>
      <c r="BJ224" s="309"/>
      <c r="BK224" s="309"/>
      <c r="BL224" s="309"/>
      <c r="BM224" s="309"/>
      <c r="BN224" s="309"/>
      <c r="BO224" s="309"/>
      <c r="BP224" s="309"/>
      <c r="BQ224" s="309"/>
      <c r="BR224" s="309"/>
      <c r="BS224" s="309"/>
      <c r="BT224" s="309"/>
      <c r="BU224" s="309"/>
    </row>
    <row r="225" spans="1:73" s="332" customFormat="1" ht="21" customHeight="1" x14ac:dyDescent="0.3">
      <c r="A225" s="278" t="s">
        <v>39</v>
      </c>
      <c r="B225" s="434">
        <v>226</v>
      </c>
      <c r="C225" s="435">
        <f>SUM(C226:C228)</f>
        <v>0</v>
      </c>
      <c r="D225" s="556">
        <f>SUM(D226:D228)</f>
        <v>0</v>
      </c>
      <c r="E225" s="556">
        <f>SUM(E226:E228)</f>
        <v>0</v>
      </c>
      <c r="F225" s="126" t="e">
        <f t="shared" si="59"/>
        <v>#DIV/0!</v>
      </c>
      <c r="G225" s="435">
        <f>SUM(G226:G228)</f>
        <v>0</v>
      </c>
      <c r="H225" s="435">
        <f>SUM(H226:H228)</f>
        <v>0</v>
      </c>
      <c r="I225" s="435" t="e">
        <f>H225/G225*100</f>
        <v>#DIV/0!</v>
      </c>
      <c r="J225" s="436"/>
      <c r="K225" s="436"/>
      <c r="L225" s="436"/>
      <c r="M225" s="436"/>
      <c r="N225" s="436"/>
      <c r="O225" s="436"/>
      <c r="P225" s="436"/>
      <c r="Q225" s="436"/>
      <c r="R225" s="436"/>
      <c r="S225" s="436"/>
      <c r="T225" s="436"/>
      <c r="U225" s="436"/>
      <c r="V225" s="436"/>
      <c r="W225" s="436"/>
      <c r="X225" s="436"/>
      <c r="Y225" s="436"/>
      <c r="Z225" s="436"/>
      <c r="AA225" s="436"/>
      <c r="AB225" s="436"/>
      <c r="AC225" s="35">
        <f t="shared" si="60"/>
        <v>0</v>
      </c>
      <c r="AD225" s="27">
        <f t="shared" si="42"/>
        <v>0</v>
      </c>
      <c r="AE225" s="329"/>
      <c r="AF225" s="27">
        <f t="shared" si="51"/>
        <v>0</v>
      </c>
      <c r="AG225" s="254"/>
      <c r="AH225" s="254"/>
      <c r="AI225" s="254"/>
      <c r="AJ225" s="255"/>
      <c r="AK225" s="255"/>
      <c r="AL225" s="255"/>
      <c r="AM225" s="255"/>
      <c r="AN225" s="255"/>
      <c r="AO225" s="255"/>
      <c r="AP225" s="255"/>
      <c r="AQ225" s="255"/>
      <c r="AR225" s="255"/>
      <c r="AS225" s="255"/>
      <c r="AT225" s="255"/>
      <c r="AU225" s="255"/>
      <c r="AV225" s="255"/>
      <c r="AW225" s="255"/>
      <c r="AX225" s="255"/>
      <c r="AY225" s="255"/>
      <c r="AZ225" s="255"/>
      <c r="BA225" s="255"/>
      <c r="BB225" s="255"/>
      <c r="BC225" s="255"/>
      <c r="BD225" s="255"/>
      <c r="BE225" s="255"/>
      <c r="BF225" s="255"/>
      <c r="BG225" s="255"/>
      <c r="BH225" s="255"/>
      <c r="BI225" s="255"/>
      <c r="BJ225" s="255"/>
      <c r="BK225" s="255"/>
      <c r="BL225" s="255"/>
      <c r="BM225" s="255"/>
      <c r="BN225" s="255"/>
      <c r="BO225" s="255"/>
      <c r="BP225" s="255"/>
      <c r="BQ225" s="255"/>
      <c r="BR225" s="255"/>
      <c r="BS225" s="255"/>
      <c r="BT225" s="331"/>
      <c r="BU225" s="331"/>
    </row>
    <row r="226" spans="1:73" s="311" customFormat="1" ht="47.25" x14ac:dyDescent="0.3">
      <c r="A226" s="450" t="s">
        <v>213</v>
      </c>
      <c r="B226" s="339" t="s">
        <v>214</v>
      </c>
      <c r="C226" s="451"/>
      <c r="D226" s="251">
        <f>H226</f>
        <v>0</v>
      </c>
      <c r="E226" s="235">
        <f t="shared" si="58"/>
        <v>0</v>
      </c>
      <c r="F226" s="96" t="e">
        <f t="shared" si="59"/>
        <v>#DIV/0!</v>
      </c>
      <c r="G226" s="251"/>
      <c r="H226" s="251"/>
      <c r="I226" s="251" t="e">
        <f t="shared" si="57"/>
        <v>#DIV/0!</v>
      </c>
      <c r="J226" s="252"/>
      <c r="K226" s="252"/>
      <c r="L226" s="252"/>
      <c r="M226" s="252"/>
      <c r="N226" s="252"/>
      <c r="O226" s="252"/>
      <c r="P226" s="252"/>
      <c r="Q226" s="252"/>
      <c r="R226" s="252"/>
      <c r="S226" s="252"/>
      <c r="T226" s="252"/>
      <c r="U226" s="252"/>
      <c r="V226" s="252"/>
      <c r="W226" s="252"/>
      <c r="X226" s="252"/>
      <c r="Y226" s="252"/>
      <c r="Z226" s="252"/>
      <c r="AA226" s="252"/>
      <c r="AB226" s="252"/>
      <c r="AC226" s="35">
        <f t="shared" si="60"/>
        <v>0</v>
      </c>
      <c r="AD226" s="27">
        <f t="shared" si="42"/>
        <v>0</v>
      </c>
      <c r="AE226" s="294"/>
      <c r="AF226" s="27">
        <f t="shared" si="51"/>
        <v>0</v>
      </c>
      <c r="AG226" s="295"/>
      <c r="AH226" s="295"/>
      <c r="AI226" s="295"/>
      <c r="AJ226" s="296"/>
      <c r="AK226" s="296"/>
      <c r="AL226" s="296"/>
      <c r="AM226" s="296"/>
      <c r="AN226" s="296"/>
      <c r="AO226" s="296"/>
      <c r="AP226" s="296"/>
      <c r="AQ226" s="309"/>
      <c r="AR226" s="309"/>
      <c r="AS226" s="309"/>
      <c r="AT226" s="309"/>
      <c r="AU226" s="309"/>
      <c r="AV226" s="309"/>
      <c r="AW226" s="309"/>
      <c r="AX226" s="309"/>
      <c r="AY226" s="309"/>
      <c r="AZ226" s="309"/>
      <c r="BA226" s="309"/>
      <c r="BB226" s="309"/>
      <c r="BC226" s="309"/>
      <c r="BD226" s="309"/>
      <c r="BE226" s="309"/>
      <c r="BF226" s="309"/>
      <c r="BG226" s="309"/>
      <c r="BH226" s="309"/>
      <c r="BI226" s="309"/>
      <c r="BJ226" s="309"/>
      <c r="BK226" s="309"/>
      <c r="BL226" s="309"/>
      <c r="BM226" s="309"/>
      <c r="BN226" s="309"/>
      <c r="BO226" s="309"/>
      <c r="BP226" s="309"/>
      <c r="BQ226" s="309"/>
      <c r="BR226" s="309"/>
      <c r="BS226" s="309"/>
      <c r="BT226" s="310"/>
      <c r="BU226" s="310"/>
    </row>
    <row r="227" spans="1:73" s="311" customFormat="1" ht="31.5" x14ac:dyDescent="0.3">
      <c r="A227" s="450" t="s">
        <v>215</v>
      </c>
      <c r="B227" s="339" t="s">
        <v>216</v>
      </c>
      <c r="C227" s="451"/>
      <c r="D227" s="251">
        <f>H227</f>
        <v>0</v>
      </c>
      <c r="E227" s="235">
        <f t="shared" si="58"/>
        <v>0</v>
      </c>
      <c r="F227" s="96" t="e">
        <f t="shared" si="59"/>
        <v>#DIV/0!</v>
      </c>
      <c r="G227" s="251"/>
      <c r="H227" s="251"/>
      <c r="I227" s="251" t="e">
        <f t="shared" si="57"/>
        <v>#DIV/0!</v>
      </c>
      <c r="J227" s="252"/>
      <c r="K227" s="252"/>
      <c r="L227" s="252"/>
      <c r="M227" s="252"/>
      <c r="N227" s="252"/>
      <c r="O227" s="252"/>
      <c r="P227" s="252"/>
      <c r="Q227" s="252"/>
      <c r="R227" s="252"/>
      <c r="S227" s="252"/>
      <c r="T227" s="252"/>
      <c r="U227" s="252"/>
      <c r="V227" s="252"/>
      <c r="W227" s="252"/>
      <c r="X227" s="252"/>
      <c r="Y227" s="252"/>
      <c r="Z227" s="252"/>
      <c r="AA227" s="252"/>
      <c r="AB227" s="252"/>
      <c r="AC227" s="35">
        <f t="shared" si="60"/>
        <v>0</v>
      </c>
      <c r="AD227" s="27">
        <f t="shared" si="42"/>
        <v>0</v>
      </c>
      <c r="AE227" s="294"/>
      <c r="AF227" s="27">
        <f t="shared" si="51"/>
        <v>0</v>
      </c>
      <c r="AG227" s="295"/>
      <c r="AH227" s="295"/>
      <c r="AI227" s="295"/>
      <c r="AJ227" s="296"/>
      <c r="AK227" s="296"/>
      <c r="AL227" s="296"/>
      <c r="AM227" s="296"/>
      <c r="AN227" s="296"/>
      <c r="AO227" s="296"/>
      <c r="AP227" s="296"/>
      <c r="AQ227" s="309"/>
      <c r="AR227" s="309"/>
      <c r="AS227" s="309"/>
      <c r="AT227" s="309"/>
      <c r="AU227" s="309"/>
      <c r="AV227" s="309"/>
      <c r="AW227" s="309"/>
      <c r="AX227" s="309"/>
      <c r="AY227" s="309"/>
      <c r="AZ227" s="309"/>
      <c r="BA227" s="309"/>
      <c r="BB227" s="309"/>
      <c r="BC227" s="309"/>
      <c r="BD227" s="309"/>
      <c r="BE227" s="309"/>
      <c r="BF227" s="309"/>
      <c r="BG227" s="309"/>
      <c r="BH227" s="309"/>
      <c r="BI227" s="309"/>
      <c r="BJ227" s="309"/>
      <c r="BK227" s="309"/>
      <c r="BL227" s="309"/>
      <c r="BM227" s="309"/>
      <c r="BN227" s="309"/>
      <c r="BO227" s="309"/>
      <c r="BP227" s="309"/>
      <c r="BQ227" s="309"/>
      <c r="BR227" s="309"/>
      <c r="BS227" s="309"/>
      <c r="BT227" s="310"/>
      <c r="BU227" s="310"/>
    </row>
    <row r="228" spans="1:73" s="311" customFormat="1" ht="18.75" x14ac:dyDescent="0.3">
      <c r="A228" s="450" t="s">
        <v>68</v>
      </c>
      <c r="B228" s="339">
        <v>2260382</v>
      </c>
      <c r="C228" s="451"/>
      <c r="D228" s="251">
        <f>H228</f>
        <v>0</v>
      </c>
      <c r="E228" s="235">
        <f t="shared" si="58"/>
        <v>0</v>
      </c>
      <c r="F228" s="96" t="e">
        <f>D228/C228*100</f>
        <v>#DIV/0!</v>
      </c>
      <c r="G228" s="251"/>
      <c r="H228" s="251"/>
      <c r="I228" s="251" t="e">
        <f t="shared" si="57"/>
        <v>#DIV/0!</v>
      </c>
      <c r="J228" s="252"/>
      <c r="K228" s="252"/>
      <c r="L228" s="252"/>
      <c r="M228" s="252"/>
      <c r="N228" s="252"/>
      <c r="O228" s="252"/>
      <c r="P228" s="252"/>
      <c r="Q228" s="252"/>
      <c r="R228" s="252"/>
      <c r="S228" s="252"/>
      <c r="T228" s="252"/>
      <c r="U228" s="252"/>
      <c r="V228" s="252"/>
      <c r="W228" s="252"/>
      <c r="X228" s="252"/>
      <c r="Y228" s="252"/>
      <c r="Z228" s="252"/>
      <c r="AA228" s="252"/>
      <c r="AB228" s="252"/>
      <c r="AC228" s="35"/>
      <c r="AD228" s="27"/>
      <c r="AE228" s="294"/>
      <c r="AF228" s="27"/>
      <c r="AG228" s="295"/>
      <c r="AH228" s="295"/>
      <c r="AI228" s="295"/>
      <c r="AJ228" s="296"/>
      <c r="AK228" s="296"/>
      <c r="AL228" s="296"/>
      <c r="AM228" s="296"/>
      <c r="AN228" s="296"/>
      <c r="AO228" s="296"/>
      <c r="AP228" s="296"/>
      <c r="AQ228" s="309"/>
      <c r="AR228" s="309"/>
      <c r="AS228" s="309"/>
      <c r="AT228" s="309"/>
      <c r="AU228" s="309"/>
      <c r="AV228" s="309"/>
      <c r="AW228" s="309"/>
      <c r="AX228" s="309"/>
      <c r="AY228" s="309"/>
      <c r="AZ228" s="309"/>
      <c r="BA228" s="309"/>
      <c r="BB228" s="309"/>
      <c r="BC228" s="309"/>
      <c r="BD228" s="309"/>
      <c r="BE228" s="309"/>
      <c r="BF228" s="309"/>
      <c r="BG228" s="309"/>
      <c r="BH228" s="309"/>
      <c r="BI228" s="309"/>
      <c r="BJ228" s="309"/>
      <c r="BK228" s="309"/>
      <c r="BL228" s="309"/>
      <c r="BM228" s="309"/>
      <c r="BN228" s="309"/>
      <c r="BO228" s="309"/>
      <c r="BP228" s="309"/>
      <c r="BQ228" s="309"/>
      <c r="BR228" s="309"/>
      <c r="BS228" s="309"/>
      <c r="BT228" s="310"/>
      <c r="BU228" s="310"/>
    </row>
    <row r="229" spans="1:73" s="449" customFormat="1" ht="18.75" x14ac:dyDescent="0.3">
      <c r="A229" s="191" t="s">
        <v>67</v>
      </c>
      <c r="B229" s="550" t="s">
        <v>165</v>
      </c>
      <c r="C229" s="551">
        <f>C230+C234+C236</f>
        <v>0</v>
      </c>
      <c r="D229" s="551">
        <f>D230+D234+D236</f>
        <v>0</v>
      </c>
      <c r="E229" s="551">
        <f>E230+E234+E236</f>
        <v>0</v>
      </c>
      <c r="F229" s="186" t="e">
        <f t="shared" si="59"/>
        <v>#DIV/0!</v>
      </c>
      <c r="G229" s="551">
        <f>G230+G234+G236</f>
        <v>0</v>
      </c>
      <c r="H229" s="551">
        <f>H230+H234+H236</f>
        <v>0</v>
      </c>
      <c r="I229" s="551" t="e">
        <f t="shared" si="57"/>
        <v>#DIV/0!</v>
      </c>
      <c r="J229" s="552"/>
      <c r="K229" s="552"/>
      <c r="L229" s="552"/>
      <c r="M229" s="552"/>
      <c r="N229" s="552"/>
      <c r="O229" s="552"/>
      <c r="P229" s="552"/>
      <c r="Q229" s="552"/>
      <c r="R229" s="552"/>
      <c r="S229" s="552"/>
      <c r="T229" s="552"/>
      <c r="U229" s="552"/>
      <c r="V229" s="552"/>
      <c r="W229" s="552"/>
      <c r="X229" s="552"/>
      <c r="Y229" s="552"/>
      <c r="Z229" s="552"/>
      <c r="AA229" s="552"/>
      <c r="AB229" s="552"/>
      <c r="AC229" s="35">
        <f t="shared" si="60"/>
        <v>0</v>
      </c>
      <c r="AD229" s="27">
        <f t="shared" si="42"/>
        <v>0</v>
      </c>
      <c r="AE229" s="253"/>
      <c r="AF229" s="27">
        <f t="shared" si="51"/>
        <v>0</v>
      </c>
      <c r="AG229" s="254"/>
      <c r="AH229" s="254"/>
      <c r="AI229" s="254"/>
      <c r="AJ229" s="255"/>
      <c r="AK229" s="255"/>
      <c r="AL229" s="255"/>
      <c r="AM229" s="255"/>
      <c r="AN229" s="255"/>
      <c r="AO229" s="255"/>
      <c r="AP229" s="255"/>
      <c r="AQ229" s="255"/>
      <c r="AR229" s="255"/>
      <c r="AS229" s="255"/>
      <c r="AT229" s="255"/>
      <c r="AU229" s="255"/>
      <c r="AV229" s="255"/>
      <c r="AW229" s="255"/>
      <c r="AX229" s="255"/>
      <c r="AY229" s="255"/>
      <c r="AZ229" s="255"/>
      <c r="BA229" s="255"/>
      <c r="BB229" s="255"/>
      <c r="BC229" s="255"/>
      <c r="BD229" s="255"/>
      <c r="BE229" s="255"/>
      <c r="BF229" s="255"/>
      <c r="BG229" s="255"/>
      <c r="BH229" s="255"/>
      <c r="BI229" s="255"/>
      <c r="BJ229" s="255"/>
      <c r="BK229" s="255"/>
      <c r="BL229" s="255"/>
      <c r="BM229" s="255"/>
      <c r="BN229" s="255"/>
      <c r="BO229" s="255"/>
      <c r="BP229" s="255"/>
      <c r="BQ229" s="255"/>
      <c r="BR229" s="255"/>
      <c r="BS229" s="255"/>
      <c r="BT229" s="448"/>
      <c r="BU229" s="448"/>
    </row>
    <row r="230" spans="1:73" s="332" customFormat="1" ht="21" customHeight="1" x14ac:dyDescent="0.3">
      <c r="A230" s="278" t="s">
        <v>39</v>
      </c>
      <c r="B230" s="434">
        <v>226</v>
      </c>
      <c r="C230" s="435">
        <f>SUM(C231:C233)</f>
        <v>0</v>
      </c>
      <c r="D230" s="435">
        <f>SUM(D231:D233)</f>
        <v>0</v>
      </c>
      <c r="E230" s="435">
        <f>SUM(E231:E233)</f>
        <v>0</v>
      </c>
      <c r="F230" s="126" t="e">
        <f t="shared" si="59"/>
        <v>#DIV/0!</v>
      </c>
      <c r="G230" s="435">
        <f>SUM(G231:G233)</f>
        <v>0</v>
      </c>
      <c r="H230" s="435">
        <f>SUM(H231:H233)</f>
        <v>0</v>
      </c>
      <c r="I230" s="435" t="e">
        <f t="shared" si="57"/>
        <v>#DIV/0!</v>
      </c>
      <c r="J230" s="436"/>
      <c r="K230" s="436"/>
      <c r="L230" s="436"/>
      <c r="M230" s="436"/>
      <c r="N230" s="436"/>
      <c r="O230" s="436"/>
      <c r="P230" s="436"/>
      <c r="Q230" s="436"/>
      <c r="R230" s="436"/>
      <c r="S230" s="436"/>
      <c r="T230" s="436"/>
      <c r="U230" s="436"/>
      <c r="V230" s="436"/>
      <c r="W230" s="436"/>
      <c r="X230" s="436"/>
      <c r="Y230" s="436"/>
      <c r="Z230" s="436"/>
      <c r="AA230" s="436"/>
      <c r="AB230" s="436"/>
      <c r="AC230" s="35">
        <f t="shared" si="60"/>
        <v>0</v>
      </c>
      <c r="AD230" s="27">
        <f t="shared" si="42"/>
        <v>0</v>
      </c>
      <c r="AE230" s="329"/>
      <c r="AF230" s="27">
        <f t="shared" si="51"/>
        <v>0</v>
      </c>
      <c r="AG230" s="254"/>
      <c r="AH230" s="254"/>
      <c r="AI230" s="254"/>
      <c r="AJ230" s="255"/>
      <c r="AK230" s="255"/>
      <c r="AL230" s="255"/>
      <c r="AM230" s="255"/>
      <c r="AN230" s="255"/>
      <c r="AO230" s="255"/>
      <c r="AP230" s="255"/>
      <c r="AQ230" s="255"/>
      <c r="AR230" s="255"/>
      <c r="AS230" s="255"/>
      <c r="AT230" s="255"/>
      <c r="AU230" s="255"/>
      <c r="AV230" s="255"/>
      <c r="AW230" s="255"/>
      <c r="AX230" s="255"/>
      <c r="AY230" s="255"/>
      <c r="AZ230" s="255"/>
      <c r="BA230" s="255"/>
      <c r="BB230" s="255"/>
      <c r="BC230" s="255"/>
      <c r="BD230" s="255"/>
      <c r="BE230" s="255"/>
      <c r="BF230" s="255"/>
      <c r="BG230" s="255"/>
      <c r="BH230" s="255"/>
      <c r="BI230" s="255"/>
      <c r="BJ230" s="255"/>
      <c r="BK230" s="255"/>
      <c r="BL230" s="255"/>
      <c r="BM230" s="255"/>
      <c r="BN230" s="255"/>
      <c r="BO230" s="255"/>
      <c r="BP230" s="255"/>
      <c r="BQ230" s="255"/>
      <c r="BR230" s="255"/>
      <c r="BS230" s="255"/>
      <c r="BT230" s="331"/>
      <c r="BU230" s="331"/>
    </row>
    <row r="231" spans="1:73" s="527" customFormat="1" ht="52.5" customHeight="1" x14ac:dyDescent="0.3">
      <c r="A231" s="557" t="s">
        <v>217</v>
      </c>
      <c r="B231" s="339">
        <v>2260019</v>
      </c>
      <c r="C231" s="453"/>
      <c r="D231" s="251">
        <f>H231</f>
        <v>0</v>
      </c>
      <c r="E231" s="235">
        <f t="shared" ref="E231:E237" si="61">C231-D231</f>
        <v>0</v>
      </c>
      <c r="F231" s="96" t="e">
        <f t="shared" si="59"/>
        <v>#DIV/0!</v>
      </c>
      <c r="G231" s="251"/>
      <c r="H231" s="251"/>
      <c r="I231" s="251" t="e">
        <f t="shared" si="57"/>
        <v>#DIV/0!</v>
      </c>
      <c r="J231" s="252"/>
      <c r="K231" s="252"/>
      <c r="L231" s="252"/>
      <c r="M231" s="252"/>
      <c r="N231" s="252"/>
      <c r="O231" s="252"/>
      <c r="P231" s="252"/>
      <c r="Q231" s="252"/>
      <c r="R231" s="252"/>
      <c r="S231" s="252"/>
      <c r="T231" s="252"/>
      <c r="U231" s="252"/>
      <c r="V231" s="252"/>
      <c r="W231" s="252"/>
      <c r="X231" s="252"/>
      <c r="Y231" s="252"/>
      <c r="Z231" s="252"/>
      <c r="AA231" s="252"/>
      <c r="AB231" s="252"/>
      <c r="AC231" s="35">
        <f t="shared" si="60"/>
        <v>0</v>
      </c>
      <c r="AD231" s="27">
        <f t="shared" si="42"/>
        <v>0</v>
      </c>
      <c r="AE231" s="294"/>
      <c r="AF231" s="27">
        <f t="shared" si="51"/>
        <v>0</v>
      </c>
      <c r="AG231" s="295"/>
      <c r="AH231" s="295"/>
      <c r="AI231" s="295"/>
      <c r="AJ231" s="296"/>
      <c r="AK231" s="296"/>
      <c r="AL231" s="296"/>
      <c r="AM231" s="296"/>
      <c r="AN231" s="296"/>
      <c r="AO231" s="296"/>
      <c r="AP231" s="296"/>
      <c r="AQ231" s="309"/>
      <c r="AR231" s="309"/>
      <c r="AS231" s="309"/>
      <c r="AT231" s="309"/>
      <c r="AU231" s="309"/>
      <c r="AV231" s="309"/>
      <c r="AW231" s="309"/>
      <c r="AX231" s="309"/>
      <c r="AY231" s="309"/>
      <c r="AZ231" s="309"/>
      <c r="BA231" s="309"/>
      <c r="BB231" s="309"/>
      <c r="BC231" s="309"/>
      <c r="BD231" s="309"/>
      <c r="BE231" s="309"/>
      <c r="BF231" s="309"/>
      <c r="BG231" s="309"/>
      <c r="BH231" s="309"/>
      <c r="BI231" s="309"/>
      <c r="BJ231" s="309"/>
      <c r="BK231" s="309"/>
      <c r="BL231" s="309"/>
      <c r="BM231" s="309"/>
      <c r="BN231" s="309"/>
      <c r="BO231" s="309"/>
      <c r="BP231" s="309"/>
      <c r="BQ231" s="309"/>
      <c r="BR231" s="309"/>
      <c r="BS231" s="309"/>
      <c r="BT231" s="309"/>
      <c r="BU231" s="309"/>
    </row>
    <row r="232" spans="1:73" s="527" customFormat="1" ht="63" customHeight="1" x14ac:dyDescent="0.3">
      <c r="A232" s="557" t="s">
        <v>213</v>
      </c>
      <c r="B232" s="339">
        <v>2260050</v>
      </c>
      <c r="C232" s="453"/>
      <c r="D232" s="251">
        <f>H232</f>
        <v>0</v>
      </c>
      <c r="E232" s="235">
        <f t="shared" si="61"/>
        <v>0</v>
      </c>
      <c r="F232" s="96" t="e">
        <f t="shared" si="59"/>
        <v>#DIV/0!</v>
      </c>
      <c r="G232" s="251"/>
      <c r="H232" s="251"/>
      <c r="I232" s="251" t="e">
        <f t="shared" si="57"/>
        <v>#DIV/0!</v>
      </c>
      <c r="J232" s="252"/>
      <c r="K232" s="252"/>
      <c r="L232" s="252"/>
      <c r="M232" s="252"/>
      <c r="N232" s="252"/>
      <c r="O232" s="252"/>
      <c r="P232" s="252"/>
      <c r="Q232" s="252"/>
      <c r="R232" s="252"/>
      <c r="S232" s="252"/>
      <c r="T232" s="252"/>
      <c r="U232" s="252"/>
      <c r="V232" s="252"/>
      <c r="W232" s="252"/>
      <c r="X232" s="252"/>
      <c r="Y232" s="252"/>
      <c r="Z232" s="252"/>
      <c r="AA232" s="252"/>
      <c r="AB232" s="252"/>
      <c r="AC232" s="35">
        <f t="shared" si="60"/>
        <v>0</v>
      </c>
      <c r="AD232" s="27">
        <f t="shared" si="42"/>
        <v>0</v>
      </c>
      <c r="AE232" s="294"/>
      <c r="AF232" s="27">
        <f t="shared" si="51"/>
        <v>0</v>
      </c>
      <c r="AG232" s="295"/>
      <c r="AH232" s="295"/>
      <c r="AI232" s="295"/>
      <c r="AJ232" s="296"/>
      <c r="AK232" s="296"/>
      <c r="AL232" s="296"/>
      <c r="AM232" s="296"/>
      <c r="AN232" s="296"/>
      <c r="AO232" s="296"/>
      <c r="AP232" s="296"/>
      <c r="AQ232" s="309"/>
      <c r="AR232" s="309"/>
      <c r="AS232" s="309"/>
      <c r="AT232" s="309"/>
      <c r="AU232" s="309"/>
      <c r="AV232" s="309"/>
      <c r="AW232" s="309"/>
      <c r="AX232" s="309"/>
      <c r="AY232" s="309"/>
      <c r="AZ232" s="309"/>
      <c r="BA232" s="309"/>
      <c r="BB232" s="309"/>
      <c r="BC232" s="309"/>
      <c r="BD232" s="309"/>
      <c r="BE232" s="309"/>
      <c r="BF232" s="309"/>
      <c r="BG232" s="309"/>
      <c r="BH232" s="309"/>
      <c r="BI232" s="309"/>
      <c r="BJ232" s="309"/>
      <c r="BK232" s="309"/>
      <c r="BL232" s="309"/>
      <c r="BM232" s="309"/>
      <c r="BN232" s="309"/>
      <c r="BO232" s="309"/>
      <c r="BP232" s="309"/>
      <c r="BQ232" s="309"/>
      <c r="BR232" s="309"/>
      <c r="BS232" s="309"/>
      <c r="BT232" s="309"/>
      <c r="BU232" s="309"/>
    </row>
    <row r="233" spans="1:73" s="527" customFormat="1" ht="24.75" customHeight="1" x14ac:dyDescent="0.3">
      <c r="A233" s="450" t="s">
        <v>68</v>
      </c>
      <c r="B233" s="339">
        <v>2260382</v>
      </c>
      <c r="C233" s="453"/>
      <c r="D233" s="251">
        <f>H233</f>
        <v>0</v>
      </c>
      <c r="E233" s="235">
        <f t="shared" si="61"/>
        <v>0</v>
      </c>
      <c r="F233" s="96" t="e">
        <f t="shared" si="59"/>
        <v>#DIV/0!</v>
      </c>
      <c r="G233" s="251"/>
      <c r="H233" s="251"/>
      <c r="I233" s="251" t="e">
        <f t="shared" si="57"/>
        <v>#DIV/0!</v>
      </c>
      <c r="J233" s="252"/>
      <c r="K233" s="252"/>
      <c r="L233" s="252"/>
      <c r="M233" s="252"/>
      <c r="N233" s="252"/>
      <c r="O233" s="252"/>
      <c r="P233" s="252"/>
      <c r="Q233" s="252"/>
      <c r="R233" s="252"/>
      <c r="S233" s="252"/>
      <c r="T233" s="252"/>
      <c r="U233" s="252"/>
      <c r="V233" s="252"/>
      <c r="W233" s="252"/>
      <c r="X233" s="252"/>
      <c r="Y233" s="252"/>
      <c r="Z233" s="252"/>
      <c r="AA233" s="252"/>
      <c r="AB233" s="252"/>
      <c r="AC233" s="35">
        <f t="shared" si="60"/>
        <v>0</v>
      </c>
      <c r="AD233" s="27">
        <f t="shared" si="42"/>
        <v>0</v>
      </c>
      <c r="AE233" s="294"/>
      <c r="AF233" s="27">
        <f t="shared" si="51"/>
        <v>0</v>
      </c>
      <c r="AG233" s="295"/>
      <c r="AH233" s="295"/>
      <c r="AI233" s="295"/>
      <c r="AJ233" s="296"/>
      <c r="AK233" s="296"/>
      <c r="AL233" s="296"/>
      <c r="AM233" s="296"/>
      <c r="AN233" s="296"/>
      <c r="AO233" s="296"/>
      <c r="AP233" s="296"/>
      <c r="AQ233" s="309"/>
      <c r="AR233" s="309"/>
      <c r="AS233" s="309"/>
      <c r="AT233" s="309"/>
      <c r="AU233" s="309"/>
      <c r="AV233" s="309"/>
      <c r="AW233" s="309"/>
      <c r="AX233" s="309"/>
      <c r="AY233" s="309"/>
      <c r="AZ233" s="309"/>
      <c r="BA233" s="309"/>
      <c r="BB233" s="309"/>
      <c r="BC233" s="309"/>
      <c r="BD233" s="309"/>
      <c r="BE233" s="309"/>
      <c r="BF233" s="309"/>
      <c r="BG233" s="309"/>
      <c r="BH233" s="309"/>
      <c r="BI233" s="309"/>
      <c r="BJ233" s="309"/>
      <c r="BK233" s="309"/>
      <c r="BL233" s="309"/>
      <c r="BM233" s="309"/>
      <c r="BN233" s="309"/>
      <c r="BO233" s="309"/>
      <c r="BP233" s="309"/>
      <c r="BQ233" s="309"/>
      <c r="BR233" s="309"/>
      <c r="BS233" s="309"/>
      <c r="BT233" s="309"/>
      <c r="BU233" s="309"/>
    </row>
    <row r="234" spans="1:73" s="332" customFormat="1" ht="23.25" customHeight="1" x14ac:dyDescent="0.3">
      <c r="A234" s="305" t="s">
        <v>43</v>
      </c>
      <c r="B234" s="434">
        <v>310</v>
      </c>
      <c r="C234" s="435">
        <f>C235</f>
        <v>0</v>
      </c>
      <c r="D234" s="435">
        <f>D235</f>
        <v>0</v>
      </c>
      <c r="E234" s="435">
        <f>E235</f>
        <v>0</v>
      </c>
      <c r="F234" s="126" t="e">
        <f t="shared" si="59"/>
        <v>#DIV/0!</v>
      </c>
      <c r="G234" s="435">
        <f>G235</f>
        <v>0</v>
      </c>
      <c r="H234" s="435">
        <f>H235</f>
        <v>0</v>
      </c>
      <c r="I234" s="435" t="e">
        <f t="shared" si="57"/>
        <v>#DIV/0!</v>
      </c>
      <c r="J234" s="436"/>
      <c r="K234" s="436"/>
      <c r="L234" s="436"/>
      <c r="M234" s="436"/>
      <c r="N234" s="436"/>
      <c r="O234" s="436"/>
      <c r="P234" s="436"/>
      <c r="Q234" s="436"/>
      <c r="R234" s="436"/>
      <c r="S234" s="436"/>
      <c r="T234" s="436"/>
      <c r="U234" s="436"/>
      <c r="V234" s="436"/>
      <c r="W234" s="436"/>
      <c r="X234" s="436"/>
      <c r="Y234" s="436"/>
      <c r="Z234" s="436"/>
      <c r="AA234" s="436"/>
      <c r="AB234" s="436"/>
      <c r="AC234" s="35">
        <f t="shared" si="60"/>
        <v>0</v>
      </c>
      <c r="AD234" s="27">
        <f t="shared" si="42"/>
        <v>0</v>
      </c>
      <c r="AE234" s="329"/>
      <c r="AF234" s="27">
        <f t="shared" si="51"/>
        <v>0</v>
      </c>
      <c r="AG234" s="254"/>
      <c r="AH234" s="254"/>
      <c r="AI234" s="254"/>
      <c r="AJ234" s="255"/>
      <c r="AK234" s="255"/>
      <c r="AL234" s="255"/>
      <c r="AM234" s="255"/>
      <c r="AN234" s="255"/>
      <c r="AO234" s="255"/>
      <c r="AP234" s="255"/>
      <c r="AQ234" s="255"/>
      <c r="AR234" s="255"/>
      <c r="AS234" s="255"/>
      <c r="AT234" s="255"/>
      <c r="AU234" s="255"/>
      <c r="AV234" s="255"/>
      <c r="AW234" s="255"/>
      <c r="AX234" s="255"/>
      <c r="AY234" s="255"/>
      <c r="AZ234" s="255"/>
      <c r="BA234" s="255"/>
      <c r="BB234" s="255"/>
      <c r="BC234" s="255"/>
      <c r="BD234" s="255"/>
      <c r="BE234" s="255"/>
      <c r="BF234" s="255"/>
      <c r="BG234" s="255"/>
      <c r="BH234" s="255"/>
      <c r="BI234" s="255"/>
      <c r="BJ234" s="255"/>
      <c r="BK234" s="255"/>
      <c r="BL234" s="255"/>
      <c r="BM234" s="255"/>
      <c r="BN234" s="255"/>
      <c r="BO234" s="255"/>
      <c r="BP234" s="255"/>
      <c r="BQ234" s="255"/>
      <c r="BR234" s="255"/>
      <c r="BS234" s="255"/>
      <c r="BT234" s="331"/>
      <c r="BU234" s="331"/>
    </row>
    <row r="235" spans="1:73" s="527" customFormat="1" ht="18.75" x14ac:dyDescent="0.3">
      <c r="A235" s="335" t="s">
        <v>218</v>
      </c>
      <c r="B235" s="339">
        <v>3100267</v>
      </c>
      <c r="C235" s="453"/>
      <c r="D235" s="251">
        <f>H235</f>
        <v>0</v>
      </c>
      <c r="E235" s="235">
        <f t="shared" si="61"/>
        <v>0</v>
      </c>
      <c r="F235" s="96" t="e">
        <f t="shared" si="59"/>
        <v>#DIV/0!</v>
      </c>
      <c r="G235" s="251"/>
      <c r="H235" s="251"/>
      <c r="I235" s="251" t="e">
        <f t="shared" si="57"/>
        <v>#DIV/0!</v>
      </c>
      <c r="J235" s="252"/>
      <c r="K235" s="252"/>
      <c r="L235" s="252"/>
      <c r="M235" s="252"/>
      <c r="N235" s="252"/>
      <c r="O235" s="252"/>
      <c r="P235" s="252"/>
      <c r="Q235" s="252"/>
      <c r="R235" s="252"/>
      <c r="S235" s="252"/>
      <c r="T235" s="252"/>
      <c r="U235" s="252"/>
      <c r="V235" s="252"/>
      <c r="W235" s="252"/>
      <c r="X235" s="252"/>
      <c r="Y235" s="252"/>
      <c r="Z235" s="252"/>
      <c r="AA235" s="252"/>
      <c r="AB235" s="252"/>
      <c r="AC235" s="35">
        <f t="shared" si="60"/>
        <v>0</v>
      </c>
      <c r="AD235" s="27">
        <f t="shared" si="42"/>
        <v>0</v>
      </c>
      <c r="AE235" s="294"/>
      <c r="AF235" s="27">
        <f t="shared" si="51"/>
        <v>0</v>
      </c>
      <c r="AG235" s="295"/>
      <c r="AH235" s="295"/>
      <c r="AI235" s="295"/>
      <c r="AJ235" s="296"/>
      <c r="AK235" s="296"/>
      <c r="AL235" s="296"/>
      <c r="AM235" s="296"/>
      <c r="AN235" s="296"/>
      <c r="AO235" s="296"/>
      <c r="AP235" s="296"/>
      <c r="AQ235" s="309"/>
      <c r="AR235" s="309"/>
      <c r="AS235" s="309"/>
      <c r="AT235" s="309"/>
      <c r="AU235" s="309"/>
      <c r="AV235" s="309"/>
      <c r="AW235" s="309"/>
      <c r="AX235" s="309"/>
      <c r="AY235" s="309"/>
      <c r="AZ235" s="309"/>
      <c r="BA235" s="309"/>
      <c r="BB235" s="309"/>
      <c r="BC235" s="309"/>
      <c r="BD235" s="309"/>
      <c r="BE235" s="309"/>
      <c r="BF235" s="309"/>
      <c r="BG235" s="309"/>
      <c r="BH235" s="309"/>
      <c r="BI235" s="309"/>
      <c r="BJ235" s="309"/>
      <c r="BK235" s="309"/>
      <c r="BL235" s="309"/>
      <c r="BM235" s="309"/>
      <c r="BN235" s="309"/>
      <c r="BO235" s="309"/>
      <c r="BP235" s="309"/>
      <c r="BQ235" s="309"/>
      <c r="BR235" s="309"/>
      <c r="BS235" s="309"/>
      <c r="BT235" s="309"/>
      <c r="BU235" s="309"/>
    </row>
    <row r="236" spans="1:73" s="332" customFormat="1" ht="21.75" customHeight="1" x14ac:dyDescent="0.3">
      <c r="A236" s="305" t="s">
        <v>48</v>
      </c>
      <c r="B236" s="434">
        <v>346</v>
      </c>
      <c r="C236" s="435">
        <f>C237</f>
        <v>0</v>
      </c>
      <c r="D236" s="435">
        <f>D237</f>
        <v>0</v>
      </c>
      <c r="E236" s="435">
        <f>E237</f>
        <v>0</v>
      </c>
      <c r="F236" s="126" t="e">
        <f t="shared" si="59"/>
        <v>#DIV/0!</v>
      </c>
      <c r="G236" s="435">
        <f>G237</f>
        <v>0</v>
      </c>
      <c r="H236" s="435">
        <f>H237</f>
        <v>0</v>
      </c>
      <c r="I236" s="435" t="e">
        <f t="shared" si="57"/>
        <v>#DIV/0!</v>
      </c>
      <c r="J236" s="436"/>
      <c r="K236" s="436"/>
      <c r="L236" s="436"/>
      <c r="M236" s="436"/>
      <c r="N236" s="436"/>
      <c r="O236" s="436"/>
      <c r="P236" s="436"/>
      <c r="Q236" s="436"/>
      <c r="R236" s="436"/>
      <c r="S236" s="436"/>
      <c r="T236" s="436"/>
      <c r="U236" s="436"/>
      <c r="V236" s="436"/>
      <c r="W236" s="436"/>
      <c r="X236" s="436"/>
      <c r="Y236" s="436"/>
      <c r="Z236" s="436"/>
      <c r="AA236" s="436"/>
      <c r="AB236" s="436"/>
      <c r="AC236" s="35">
        <f t="shared" si="60"/>
        <v>0</v>
      </c>
      <c r="AD236" s="27">
        <f t="shared" si="42"/>
        <v>0</v>
      </c>
      <c r="AE236" s="329"/>
      <c r="AF236" s="27">
        <f t="shared" si="51"/>
        <v>0</v>
      </c>
      <c r="AG236" s="330"/>
      <c r="AH236" s="254"/>
      <c r="AI236" s="254"/>
      <c r="AJ236" s="255"/>
      <c r="AK236" s="255"/>
      <c r="AL236" s="255"/>
      <c r="AM236" s="255"/>
      <c r="AN236" s="255"/>
      <c r="AO236" s="255"/>
      <c r="AP236" s="255"/>
      <c r="AQ236" s="255"/>
      <c r="AR236" s="255"/>
      <c r="AS236" s="255"/>
      <c r="AT236" s="255"/>
      <c r="AU236" s="255"/>
      <c r="AV236" s="255"/>
      <c r="AW236" s="255"/>
      <c r="AX236" s="255"/>
      <c r="AY236" s="255"/>
      <c r="AZ236" s="255"/>
      <c r="BA236" s="255"/>
      <c r="BB236" s="255"/>
      <c r="BC236" s="255"/>
      <c r="BD236" s="255"/>
      <c r="BE236" s="255"/>
      <c r="BF236" s="255"/>
      <c r="BG236" s="255"/>
      <c r="BH236" s="255"/>
      <c r="BI236" s="255"/>
      <c r="BJ236" s="255"/>
      <c r="BK236" s="255"/>
      <c r="BL236" s="255"/>
      <c r="BM236" s="255"/>
      <c r="BN236" s="255"/>
      <c r="BO236" s="255"/>
      <c r="BP236" s="255"/>
      <c r="BQ236" s="255"/>
      <c r="BR236" s="255"/>
      <c r="BS236" s="255"/>
      <c r="BT236" s="331"/>
      <c r="BU236" s="331"/>
    </row>
    <row r="237" spans="1:73" s="527" customFormat="1" ht="39.75" customHeight="1" x14ac:dyDescent="0.3">
      <c r="A237" s="450" t="s">
        <v>149</v>
      </c>
      <c r="B237" s="339">
        <v>3460030</v>
      </c>
      <c r="C237" s="453"/>
      <c r="D237" s="251">
        <f>H237</f>
        <v>0</v>
      </c>
      <c r="E237" s="235">
        <f t="shared" si="61"/>
        <v>0</v>
      </c>
      <c r="F237" s="96" t="e">
        <f t="shared" si="59"/>
        <v>#DIV/0!</v>
      </c>
      <c r="G237" s="251"/>
      <c r="H237" s="251"/>
      <c r="I237" s="251" t="e">
        <f t="shared" si="57"/>
        <v>#DIV/0!</v>
      </c>
      <c r="J237" s="252"/>
      <c r="K237" s="252"/>
      <c r="L237" s="252"/>
      <c r="M237" s="252"/>
      <c r="N237" s="252"/>
      <c r="O237" s="252"/>
      <c r="P237" s="252"/>
      <c r="Q237" s="252"/>
      <c r="R237" s="252"/>
      <c r="S237" s="252"/>
      <c r="T237" s="252"/>
      <c r="U237" s="252"/>
      <c r="V237" s="252"/>
      <c r="W237" s="252"/>
      <c r="X237" s="252"/>
      <c r="Y237" s="252"/>
      <c r="Z237" s="252"/>
      <c r="AA237" s="252"/>
      <c r="AB237" s="252"/>
      <c r="AC237" s="35">
        <f t="shared" si="60"/>
        <v>0</v>
      </c>
      <c r="AD237" s="27">
        <f t="shared" si="42"/>
        <v>0</v>
      </c>
      <c r="AE237" s="294"/>
      <c r="AF237" s="27">
        <f t="shared" si="51"/>
        <v>0</v>
      </c>
      <c r="AG237" s="295"/>
      <c r="AH237" s="295"/>
      <c r="AI237" s="295"/>
      <c r="AJ237" s="296"/>
      <c r="AK237" s="296"/>
      <c r="AL237" s="296"/>
      <c r="AM237" s="296"/>
      <c r="AN237" s="296"/>
      <c r="AO237" s="296"/>
      <c r="AP237" s="296"/>
      <c r="AQ237" s="309"/>
      <c r="AR237" s="309"/>
      <c r="AS237" s="309"/>
      <c r="AT237" s="309"/>
      <c r="AU237" s="309"/>
      <c r="AV237" s="309"/>
      <c r="AW237" s="309"/>
      <c r="AX237" s="309"/>
      <c r="AY237" s="309"/>
      <c r="AZ237" s="309"/>
      <c r="BA237" s="309"/>
      <c r="BB237" s="309"/>
      <c r="BC237" s="309"/>
      <c r="BD237" s="309"/>
      <c r="BE237" s="309"/>
      <c r="BF237" s="309"/>
      <c r="BG237" s="309"/>
      <c r="BH237" s="309"/>
      <c r="BI237" s="309"/>
      <c r="BJ237" s="309"/>
      <c r="BK237" s="309"/>
      <c r="BL237" s="309"/>
      <c r="BM237" s="309"/>
      <c r="BN237" s="309"/>
      <c r="BO237" s="309"/>
      <c r="BP237" s="309"/>
      <c r="BQ237" s="309"/>
      <c r="BR237" s="309"/>
      <c r="BS237" s="309"/>
      <c r="BT237" s="309"/>
      <c r="BU237" s="309"/>
    </row>
    <row r="238" spans="1:73" s="449" customFormat="1" ht="18.75" x14ac:dyDescent="0.3">
      <c r="A238" s="191" t="s">
        <v>71</v>
      </c>
      <c r="B238" s="550" t="s">
        <v>176</v>
      </c>
      <c r="C238" s="551">
        <f>C239+C243+C245</f>
        <v>148203.9</v>
      </c>
      <c r="D238" s="551">
        <f>D239+D243+D245</f>
        <v>0</v>
      </c>
      <c r="E238" s="551">
        <f>E239+E243+E245</f>
        <v>148203.9</v>
      </c>
      <c r="F238" s="186">
        <f t="shared" si="59"/>
        <v>0</v>
      </c>
      <c r="G238" s="551">
        <f>G239+G243+G245</f>
        <v>0</v>
      </c>
      <c r="H238" s="551">
        <f>H239+H243+H245</f>
        <v>0</v>
      </c>
      <c r="I238" s="551" t="e">
        <f t="shared" si="57"/>
        <v>#DIV/0!</v>
      </c>
      <c r="J238" s="552"/>
      <c r="K238" s="552"/>
      <c r="L238" s="552"/>
      <c r="M238" s="552"/>
      <c r="N238" s="552"/>
      <c r="O238" s="552"/>
      <c r="P238" s="552"/>
      <c r="Q238" s="552"/>
      <c r="R238" s="552"/>
      <c r="S238" s="552"/>
      <c r="T238" s="552"/>
      <c r="U238" s="552"/>
      <c r="V238" s="552"/>
      <c r="W238" s="552"/>
      <c r="X238" s="552"/>
      <c r="Y238" s="552"/>
      <c r="Z238" s="552"/>
      <c r="AA238" s="552"/>
      <c r="AB238" s="552"/>
      <c r="AC238" s="35">
        <f t="shared" si="60"/>
        <v>0</v>
      </c>
      <c r="AD238" s="27">
        <f t="shared" si="42"/>
        <v>148203.9</v>
      </c>
      <c r="AE238" s="253"/>
      <c r="AF238" s="27">
        <f t="shared" si="51"/>
        <v>148203.9</v>
      </c>
      <c r="AG238" s="254"/>
      <c r="AH238" s="254"/>
      <c r="AI238" s="254"/>
      <c r="AJ238" s="255"/>
      <c r="AK238" s="255"/>
      <c r="AL238" s="255"/>
      <c r="AM238" s="255"/>
      <c r="AN238" s="255"/>
      <c r="AO238" s="255"/>
      <c r="AP238" s="255"/>
      <c r="AQ238" s="255"/>
      <c r="AR238" s="255"/>
      <c r="AS238" s="255"/>
      <c r="AT238" s="255"/>
      <c r="AU238" s="255"/>
      <c r="AV238" s="255"/>
      <c r="AW238" s="255"/>
      <c r="AX238" s="255"/>
      <c r="AY238" s="255"/>
      <c r="AZ238" s="255"/>
      <c r="BA238" s="255"/>
      <c r="BB238" s="255"/>
      <c r="BC238" s="255"/>
      <c r="BD238" s="255"/>
      <c r="BE238" s="255"/>
      <c r="BF238" s="255"/>
      <c r="BG238" s="255"/>
      <c r="BH238" s="255"/>
      <c r="BI238" s="255"/>
      <c r="BJ238" s="255"/>
      <c r="BK238" s="255"/>
      <c r="BL238" s="255"/>
      <c r="BM238" s="255"/>
      <c r="BN238" s="255"/>
      <c r="BO238" s="255"/>
      <c r="BP238" s="255"/>
      <c r="BQ238" s="255"/>
      <c r="BR238" s="255"/>
      <c r="BS238" s="255"/>
      <c r="BT238" s="448"/>
      <c r="BU238" s="448"/>
    </row>
    <row r="239" spans="1:73" s="332" customFormat="1" ht="32.25" customHeight="1" x14ac:dyDescent="0.3">
      <c r="A239" s="278" t="s">
        <v>39</v>
      </c>
      <c r="B239" s="434">
        <v>226</v>
      </c>
      <c r="C239" s="435">
        <f>SUM(C240:C242)</f>
        <v>148203.9</v>
      </c>
      <c r="D239" s="435">
        <f>SUM(D240:D242)</f>
        <v>0</v>
      </c>
      <c r="E239" s="435">
        <f>SUM(E240:E242)</f>
        <v>148203.9</v>
      </c>
      <c r="F239" s="126">
        <f t="shared" si="59"/>
        <v>0</v>
      </c>
      <c r="G239" s="435">
        <f>SUM(G240:G242)</f>
        <v>0</v>
      </c>
      <c r="H239" s="435">
        <f>SUM(H240:H242)</f>
        <v>0</v>
      </c>
      <c r="I239" s="435" t="e">
        <f>H239/G239*100</f>
        <v>#DIV/0!</v>
      </c>
      <c r="J239" s="436"/>
      <c r="K239" s="436"/>
      <c r="L239" s="436"/>
      <c r="M239" s="436"/>
      <c r="N239" s="436"/>
      <c r="O239" s="436"/>
      <c r="P239" s="436"/>
      <c r="Q239" s="436"/>
      <c r="R239" s="436"/>
      <c r="S239" s="436"/>
      <c r="T239" s="436"/>
      <c r="U239" s="436"/>
      <c r="V239" s="436"/>
      <c r="W239" s="436"/>
      <c r="X239" s="436"/>
      <c r="Y239" s="436"/>
      <c r="Z239" s="436"/>
      <c r="AA239" s="436"/>
      <c r="AB239" s="436"/>
      <c r="AC239" s="35">
        <f t="shared" si="60"/>
        <v>0</v>
      </c>
      <c r="AD239" s="27">
        <f t="shared" ref="AD239:AD287" si="62">C239</f>
        <v>148203.9</v>
      </c>
      <c r="AE239" s="329"/>
      <c r="AF239" s="27">
        <f t="shared" si="51"/>
        <v>148203.9</v>
      </c>
      <c r="AG239" s="330"/>
      <c r="AH239" s="254"/>
      <c r="AI239" s="254"/>
      <c r="AJ239" s="255"/>
      <c r="AK239" s="255"/>
      <c r="AL239" s="255"/>
      <c r="AM239" s="255"/>
      <c r="AN239" s="255"/>
      <c r="AO239" s="255"/>
      <c r="AP239" s="255"/>
      <c r="AQ239" s="255"/>
      <c r="AR239" s="255"/>
      <c r="AS239" s="255"/>
      <c r="AT239" s="255"/>
      <c r="AU239" s="255"/>
      <c r="AV239" s="255"/>
      <c r="AW239" s="255"/>
      <c r="AX239" s="255"/>
      <c r="AY239" s="255"/>
      <c r="AZ239" s="255"/>
      <c r="BA239" s="255"/>
      <c r="BB239" s="255"/>
      <c r="BC239" s="255"/>
      <c r="BD239" s="255"/>
      <c r="BE239" s="255"/>
      <c r="BF239" s="255"/>
      <c r="BG239" s="255"/>
      <c r="BH239" s="255"/>
      <c r="BI239" s="255"/>
      <c r="BJ239" s="255"/>
      <c r="BK239" s="255"/>
      <c r="BL239" s="255"/>
      <c r="BM239" s="255"/>
      <c r="BN239" s="255"/>
      <c r="BO239" s="255"/>
      <c r="BP239" s="255"/>
      <c r="BQ239" s="255"/>
      <c r="BR239" s="255"/>
      <c r="BS239" s="255"/>
      <c r="BT239" s="331"/>
      <c r="BU239" s="331"/>
    </row>
    <row r="240" spans="1:73" s="527" customFormat="1" ht="48" customHeight="1" x14ac:dyDescent="0.3">
      <c r="A240" s="557" t="s">
        <v>217</v>
      </c>
      <c r="B240" s="339">
        <v>2260019</v>
      </c>
      <c r="C240" s="453"/>
      <c r="D240" s="251">
        <f>H240</f>
        <v>0</v>
      </c>
      <c r="E240" s="235">
        <f t="shared" ref="E240:E242" si="63">C240-D240</f>
        <v>0</v>
      </c>
      <c r="F240" s="96" t="e">
        <f t="shared" si="59"/>
        <v>#DIV/0!</v>
      </c>
      <c r="G240" s="251"/>
      <c r="H240" s="251"/>
      <c r="I240" s="251" t="e">
        <f t="shared" si="57"/>
        <v>#DIV/0!</v>
      </c>
      <c r="J240" s="252"/>
      <c r="K240" s="252"/>
      <c r="L240" s="252"/>
      <c r="M240" s="252"/>
      <c r="N240" s="252"/>
      <c r="O240" s="252"/>
      <c r="P240" s="252"/>
      <c r="Q240" s="252"/>
      <c r="R240" s="252"/>
      <c r="S240" s="252"/>
      <c r="T240" s="252"/>
      <c r="U240" s="252"/>
      <c r="V240" s="252"/>
      <c r="W240" s="252"/>
      <c r="X240" s="252"/>
      <c r="Y240" s="252"/>
      <c r="Z240" s="252"/>
      <c r="AA240" s="252"/>
      <c r="AB240" s="252"/>
      <c r="AC240" s="35">
        <f t="shared" si="60"/>
        <v>0</v>
      </c>
      <c r="AD240" s="27">
        <f t="shared" si="62"/>
        <v>0</v>
      </c>
      <c r="AE240" s="294"/>
      <c r="AF240" s="27">
        <f t="shared" si="51"/>
        <v>0</v>
      </c>
      <c r="AG240" s="295"/>
      <c r="AH240" s="295"/>
      <c r="AI240" s="295"/>
      <c r="AJ240" s="296"/>
      <c r="AK240" s="296"/>
      <c r="AL240" s="296"/>
      <c r="AM240" s="296"/>
      <c r="AN240" s="296"/>
      <c r="AO240" s="296"/>
      <c r="AP240" s="296"/>
      <c r="AQ240" s="309"/>
      <c r="AR240" s="309"/>
      <c r="AS240" s="309"/>
      <c r="AT240" s="309"/>
      <c r="AU240" s="309"/>
      <c r="AV240" s="309"/>
      <c r="AW240" s="309"/>
      <c r="AX240" s="309"/>
      <c r="AY240" s="309"/>
      <c r="AZ240" s="309"/>
      <c r="BA240" s="309"/>
      <c r="BB240" s="309"/>
      <c r="BC240" s="309"/>
      <c r="BD240" s="309"/>
      <c r="BE240" s="309"/>
      <c r="BF240" s="309"/>
      <c r="BG240" s="309"/>
      <c r="BH240" s="309"/>
      <c r="BI240" s="309"/>
      <c r="BJ240" s="309"/>
      <c r="BK240" s="309"/>
      <c r="BL240" s="309"/>
      <c r="BM240" s="309"/>
      <c r="BN240" s="309"/>
      <c r="BO240" s="309"/>
      <c r="BP240" s="309"/>
      <c r="BQ240" s="309"/>
      <c r="BR240" s="309"/>
      <c r="BS240" s="309"/>
      <c r="BT240" s="309"/>
      <c r="BU240" s="309"/>
    </row>
    <row r="241" spans="1:73" s="527" customFormat="1" ht="54" customHeight="1" x14ac:dyDescent="0.3">
      <c r="A241" s="450" t="s">
        <v>213</v>
      </c>
      <c r="B241" s="339">
        <v>2260050</v>
      </c>
      <c r="C241" s="453"/>
      <c r="D241" s="251">
        <f>H241</f>
        <v>0</v>
      </c>
      <c r="E241" s="235">
        <f t="shared" si="63"/>
        <v>0</v>
      </c>
      <c r="F241" s="96" t="e">
        <f t="shared" si="59"/>
        <v>#DIV/0!</v>
      </c>
      <c r="G241" s="251"/>
      <c r="H241" s="251"/>
      <c r="I241" s="251" t="e">
        <f t="shared" si="57"/>
        <v>#DIV/0!</v>
      </c>
      <c r="J241" s="252"/>
      <c r="K241" s="252"/>
      <c r="L241" s="252"/>
      <c r="M241" s="252"/>
      <c r="N241" s="252"/>
      <c r="O241" s="252"/>
      <c r="P241" s="252"/>
      <c r="Q241" s="252"/>
      <c r="R241" s="252"/>
      <c r="S241" s="252"/>
      <c r="T241" s="252"/>
      <c r="U241" s="252"/>
      <c r="V241" s="252"/>
      <c r="W241" s="252"/>
      <c r="X241" s="252"/>
      <c r="Y241" s="252"/>
      <c r="Z241" s="252"/>
      <c r="AA241" s="252"/>
      <c r="AB241" s="252"/>
      <c r="AC241" s="35">
        <f t="shared" si="60"/>
        <v>0</v>
      </c>
      <c r="AD241" s="27">
        <f t="shared" si="62"/>
        <v>0</v>
      </c>
      <c r="AE241" s="294"/>
      <c r="AF241" s="27">
        <f t="shared" si="51"/>
        <v>0</v>
      </c>
      <c r="AG241" s="295"/>
      <c r="AH241" s="295"/>
      <c r="AI241" s="295"/>
      <c r="AJ241" s="296"/>
      <c r="AK241" s="296"/>
      <c r="AL241" s="296"/>
      <c r="AM241" s="296"/>
      <c r="AN241" s="296"/>
      <c r="AO241" s="296"/>
      <c r="AP241" s="296"/>
      <c r="AQ241" s="309"/>
      <c r="AR241" s="309"/>
      <c r="AS241" s="309"/>
      <c r="AT241" s="309"/>
      <c r="AU241" s="309"/>
      <c r="AV241" s="309"/>
      <c r="AW241" s="309"/>
      <c r="AX241" s="309"/>
      <c r="AY241" s="309"/>
      <c r="AZ241" s="309"/>
      <c r="BA241" s="309"/>
      <c r="BB241" s="309"/>
      <c r="BC241" s="309"/>
      <c r="BD241" s="309"/>
      <c r="BE241" s="309"/>
      <c r="BF241" s="309"/>
      <c r="BG241" s="309"/>
      <c r="BH241" s="309"/>
      <c r="BI241" s="309"/>
      <c r="BJ241" s="309"/>
      <c r="BK241" s="309"/>
      <c r="BL241" s="309"/>
      <c r="BM241" s="309"/>
      <c r="BN241" s="309"/>
      <c r="BO241" s="309"/>
      <c r="BP241" s="309"/>
      <c r="BQ241" s="309"/>
      <c r="BR241" s="309"/>
      <c r="BS241" s="309"/>
      <c r="BT241" s="309"/>
      <c r="BU241" s="309"/>
    </row>
    <row r="242" spans="1:73" s="527" customFormat="1" ht="19.5" customHeight="1" x14ac:dyDescent="0.3">
      <c r="A242" s="450" t="s">
        <v>192</v>
      </c>
      <c r="B242" s="339">
        <v>2260382</v>
      </c>
      <c r="C242" s="558">
        <f>0+148203.9</f>
        <v>148203.9</v>
      </c>
      <c r="D242" s="251">
        <f>H242</f>
        <v>0</v>
      </c>
      <c r="E242" s="235">
        <f t="shared" si="63"/>
        <v>148203.9</v>
      </c>
      <c r="F242" s="96">
        <f t="shared" si="59"/>
        <v>0</v>
      </c>
      <c r="G242" s="251"/>
      <c r="H242" s="251"/>
      <c r="I242" s="251" t="e">
        <f>H242/G242*100</f>
        <v>#DIV/0!</v>
      </c>
      <c r="J242" s="252"/>
      <c r="K242" s="252"/>
      <c r="L242" s="252"/>
      <c r="M242" s="252"/>
      <c r="N242" s="252"/>
      <c r="O242" s="252"/>
      <c r="P242" s="252"/>
      <c r="Q242" s="252"/>
      <c r="R242" s="252"/>
      <c r="S242" s="252"/>
      <c r="T242" s="252"/>
      <c r="U242" s="252"/>
      <c r="V242" s="252"/>
      <c r="W242" s="252"/>
      <c r="X242" s="252"/>
      <c r="Y242" s="252"/>
      <c r="Z242" s="252"/>
      <c r="AA242" s="252"/>
      <c r="AB242" s="252"/>
      <c r="AC242" s="35">
        <f t="shared" si="60"/>
        <v>0</v>
      </c>
      <c r="AD242" s="27">
        <f t="shared" si="62"/>
        <v>148203.9</v>
      </c>
      <c r="AE242" s="294"/>
      <c r="AF242" s="27">
        <f t="shared" si="51"/>
        <v>148203.9</v>
      </c>
      <c r="AG242" s="295"/>
      <c r="AH242" s="295"/>
      <c r="AI242" s="295"/>
      <c r="AJ242" s="296"/>
      <c r="AK242" s="296"/>
      <c r="AL242" s="296"/>
      <c r="AM242" s="296"/>
      <c r="AN242" s="296"/>
      <c r="AO242" s="296"/>
      <c r="AP242" s="296"/>
      <c r="AQ242" s="309"/>
      <c r="AR242" s="309"/>
      <c r="AS242" s="309"/>
      <c r="AT242" s="309"/>
      <c r="AU242" s="309"/>
      <c r="AV242" s="309"/>
      <c r="AW242" s="309"/>
      <c r="AX242" s="309"/>
      <c r="AY242" s="309"/>
      <c r="AZ242" s="309"/>
      <c r="BA242" s="309"/>
      <c r="BB242" s="309"/>
      <c r="BC242" s="309"/>
      <c r="BD242" s="309"/>
      <c r="BE242" s="309"/>
      <c r="BF242" s="309"/>
      <c r="BG242" s="309"/>
      <c r="BH242" s="309"/>
      <c r="BI242" s="309"/>
      <c r="BJ242" s="309"/>
      <c r="BK242" s="309"/>
      <c r="BL242" s="309"/>
      <c r="BM242" s="309"/>
      <c r="BN242" s="309"/>
      <c r="BO242" s="309"/>
      <c r="BP242" s="309"/>
      <c r="BQ242" s="309"/>
      <c r="BR242" s="309"/>
      <c r="BS242" s="309"/>
      <c r="BT242" s="309"/>
      <c r="BU242" s="309"/>
    </row>
    <row r="243" spans="1:73" s="332" customFormat="1" ht="24.75" customHeight="1" x14ac:dyDescent="0.3">
      <c r="A243" s="305" t="s">
        <v>43</v>
      </c>
      <c r="B243" s="434">
        <v>310</v>
      </c>
      <c r="C243" s="435">
        <f>C244</f>
        <v>0</v>
      </c>
      <c r="D243" s="435">
        <f>D244</f>
        <v>0</v>
      </c>
      <c r="E243" s="435">
        <f>E244</f>
        <v>0</v>
      </c>
      <c r="F243" s="126" t="e">
        <f t="shared" si="59"/>
        <v>#DIV/0!</v>
      </c>
      <c r="G243" s="435">
        <f>G244</f>
        <v>0</v>
      </c>
      <c r="H243" s="435">
        <f>H244</f>
        <v>0</v>
      </c>
      <c r="I243" s="435" t="e">
        <f t="shared" si="57"/>
        <v>#DIV/0!</v>
      </c>
      <c r="J243" s="436"/>
      <c r="K243" s="436"/>
      <c r="L243" s="436"/>
      <c r="M243" s="436"/>
      <c r="N243" s="436"/>
      <c r="O243" s="436"/>
      <c r="P243" s="436"/>
      <c r="Q243" s="436"/>
      <c r="R243" s="436"/>
      <c r="S243" s="436"/>
      <c r="T243" s="436"/>
      <c r="U243" s="436"/>
      <c r="V243" s="436"/>
      <c r="W243" s="436"/>
      <c r="X243" s="436"/>
      <c r="Y243" s="436"/>
      <c r="Z243" s="436"/>
      <c r="AA243" s="436"/>
      <c r="AB243" s="436"/>
      <c r="AC243" s="35">
        <f t="shared" si="60"/>
        <v>0</v>
      </c>
      <c r="AD243" s="27">
        <f t="shared" si="62"/>
        <v>0</v>
      </c>
      <c r="AE243" s="329"/>
      <c r="AF243" s="27">
        <f t="shared" si="51"/>
        <v>0</v>
      </c>
      <c r="AG243" s="330"/>
      <c r="AH243" s="254"/>
      <c r="AI243" s="254"/>
      <c r="AJ243" s="255"/>
      <c r="AK243" s="255"/>
      <c r="AL243" s="255"/>
      <c r="AM243" s="255"/>
      <c r="AN243" s="255"/>
      <c r="AO243" s="255"/>
      <c r="AP243" s="255"/>
      <c r="AQ243" s="255"/>
      <c r="AR243" s="255"/>
      <c r="AS243" s="255"/>
      <c r="AT243" s="255"/>
      <c r="AU243" s="255"/>
      <c r="AV243" s="255"/>
      <c r="AW243" s="255"/>
      <c r="AX243" s="255"/>
      <c r="AY243" s="255"/>
      <c r="AZ243" s="255"/>
      <c r="BA243" s="255"/>
      <c r="BB243" s="255"/>
      <c r="BC243" s="255"/>
      <c r="BD243" s="255"/>
      <c r="BE243" s="255"/>
      <c r="BF243" s="255"/>
      <c r="BG243" s="255"/>
      <c r="BH243" s="255"/>
      <c r="BI243" s="255"/>
      <c r="BJ243" s="255"/>
      <c r="BK243" s="255"/>
      <c r="BL243" s="255"/>
      <c r="BM243" s="255"/>
      <c r="BN243" s="255"/>
      <c r="BO243" s="255"/>
      <c r="BP243" s="255"/>
      <c r="BQ243" s="255"/>
      <c r="BR243" s="255"/>
      <c r="BS243" s="255"/>
      <c r="BT243" s="331"/>
      <c r="BU243" s="331"/>
    </row>
    <row r="244" spans="1:73" s="527" customFormat="1" ht="18.75" customHeight="1" x14ac:dyDescent="0.3">
      <c r="A244" s="450" t="s">
        <v>218</v>
      </c>
      <c r="B244" s="339">
        <v>3100267</v>
      </c>
      <c r="C244" s="453"/>
      <c r="D244" s="251">
        <f>H244</f>
        <v>0</v>
      </c>
      <c r="E244" s="235">
        <f t="shared" ref="E244" si="64">C244-D244</f>
        <v>0</v>
      </c>
      <c r="F244" s="96" t="e">
        <f t="shared" si="59"/>
        <v>#DIV/0!</v>
      </c>
      <c r="G244" s="251"/>
      <c r="H244" s="251"/>
      <c r="I244" s="251" t="e">
        <f t="shared" si="57"/>
        <v>#DIV/0!</v>
      </c>
      <c r="J244" s="252"/>
      <c r="K244" s="252"/>
      <c r="L244" s="252"/>
      <c r="M244" s="252"/>
      <c r="N244" s="252"/>
      <c r="O244" s="252"/>
      <c r="P244" s="252"/>
      <c r="Q244" s="252"/>
      <c r="R244" s="252"/>
      <c r="S244" s="252"/>
      <c r="T244" s="252"/>
      <c r="U244" s="252"/>
      <c r="V244" s="252"/>
      <c r="W244" s="252"/>
      <c r="X244" s="252"/>
      <c r="Y244" s="252"/>
      <c r="Z244" s="252"/>
      <c r="AA244" s="252"/>
      <c r="AB244" s="252"/>
      <c r="AC244" s="35">
        <f t="shared" si="60"/>
        <v>0</v>
      </c>
      <c r="AD244" s="27">
        <f t="shared" si="62"/>
        <v>0</v>
      </c>
      <c r="AE244" s="294"/>
      <c r="AF244" s="27">
        <f t="shared" si="51"/>
        <v>0</v>
      </c>
      <c r="AG244" s="295"/>
      <c r="AH244" s="295"/>
      <c r="AI244" s="295"/>
      <c r="AJ244" s="296"/>
      <c r="AK244" s="296"/>
      <c r="AL244" s="296"/>
      <c r="AM244" s="296"/>
      <c r="AN244" s="296"/>
      <c r="AO244" s="296"/>
      <c r="AP244" s="296"/>
      <c r="AQ244" s="309"/>
      <c r="AR244" s="309"/>
      <c r="AS244" s="309"/>
      <c r="AT244" s="309"/>
      <c r="AU244" s="309"/>
      <c r="AV244" s="309"/>
      <c r="AW244" s="309"/>
      <c r="AX244" s="309"/>
      <c r="AY244" s="309"/>
      <c r="AZ244" s="309"/>
      <c r="BA244" s="309"/>
      <c r="BB244" s="309"/>
      <c r="BC244" s="309"/>
      <c r="BD244" s="309"/>
      <c r="BE244" s="309"/>
      <c r="BF244" s="309"/>
      <c r="BG244" s="309"/>
      <c r="BH244" s="309"/>
      <c r="BI244" s="309"/>
      <c r="BJ244" s="309"/>
      <c r="BK244" s="309"/>
      <c r="BL244" s="309"/>
      <c r="BM244" s="309"/>
      <c r="BN244" s="309"/>
      <c r="BO244" s="309"/>
      <c r="BP244" s="309"/>
      <c r="BQ244" s="309"/>
      <c r="BR244" s="309"/>
      <c r="BS244" s="309"/>
      <c r="BT244" s="309"/>
      <c r="BU244" s="309"/>
    </row>
    <row r="245" spans="1:73" s="332" customFormat="1" ht="21.75" customHeight="1" x14ac:dyDescent="0.3">
      <c r="A245" s="305" t="s">
        <v>48</v>
      </c>
      <c r="B245" s="434">
        <v>346</v>
      </c>
      <c r="C245" s="435">
        <f>C246</f>
        <v>0</v>
      </c>
      <c r="D245" s="435">
        <f>D246</f>
        <v>0</v>
      </c>
      <c r="E245" s="435">
        <f>E246</f>
        <v>0</v>
      </c>
      <c r="F245" s="126" t="e">
        <f t="shared" si="59"/>
        <v>#DIV/0!</v>
      </c>
      <c r="G245" s="435">
        <f>G246</f>
        <v>0</v>
      </c>
      <c r="H245" s="435">
        <f>H246</f>
        <v>0</v>
      </c>
      <c r="I245" s="435" t="e">
        <f t="shared" si="57"/>
        <v>#DIV/0!</v>
      </c>
      <c r="J245" s="436"/>
      <c r="K245" s="436"/>
      <c r="L245" s="436"/>
      <c r="M245" s="436"/>
      <c r="N245" s="436"/>
      <c r="O245" s="436"/>
      <c r="P245" s="436"/>
      <c r="Q245" s="436"/>
      <c r="R245" s="436"/>
      <c r="S245" s="436"/>
      <c r="T245" s="436"/>
      <c r="U245" s="436"/>
      <c r="V245" s="436"/>
      <c r="W245" s="436"/>
      <c r="X245" s="436"/>
      <c r="Y245" s="436"/>
      <c r="Z245" s="436"/>
      <c r="AA245" s="436"/>
      <c r="AB245" s="436"/>
      <c r="AC245" s="35">
        <f t="shared" si="60"/>
        <v>0</v>
      </c>
      <c r="AD245" s="27">
        <f t="shared" si="62"/>
        <v>0</v>
      </c>
      <c r="AE245" s="329"/>
      <c r="AF245" s="27">
        <f t="shared" si="51"/>
        <v>0</v>
      </c>
      <c r="AG245" s="330"/>
      <c r="AH245" s="254"/>
      <c r="AI245" s="254"/>
      <c r="AJ245" s="255"/>
      <c r="AK245" s="255"/>
      <c r="AL245" s="255"/>
      <c r="AM245" s="255"/>
      <c r="AN245" s="255"/>
      <c r="AO245" s="255"/>
      <c r="AP245" s="255"/>
      <c r="AQ245" s="255"/>
      <c r="AR245" s="255"/>
      <c r="AS245" s="255"/>
      <c r="AT245" s="255"/>
      <c r="AU245" s="255"/>
      <c r="AV245" s="255"/>
      <c r="AW245" s="255"/>
      <c r="AX245" s="255"/>
      <c r="AY245" s="255"/>
      <c r="AZ245" s="255"/>
      <c r="BA245" s="255"/>
      <c r="BB245" s="255"/>
      <c r="BC245" s="255"/>
      <c r="BD245" s="255"/>
      <c r="BE245" s="255"/>
      <c r="BF245" s="255"/>
      <c r="BG245" s="255"/>
      <c r="BH245" s="255"/>
      <c r="BI245" s="255"/>
      <c r="BJ245" s="255"/>
      <c r="BK245" s="255"/>
      <c r="BL245" s="255"/>
      <c r="BM245" s="255"/>
      <c r="BN245" s="255"/>
      <c r="BO245" s="255"/>
      <c r="BP245" s="255"/>
      <c r="BQ245" s="255"/>
      <c r="BR245" s="255"/>
      <c r="BS245" s="255"/>
      <c r="BT245" s="331"/>
      <c r="BU245" s="331"/>
    </row>
    <row r="246" spans="1:73" s="527" customFormat="1" ht="21.75" customHeight="1" x14ac:dyDescent="0.3">
      <c r="A246" s="450" t="s">
        <v>149</v>
      </c>
      <c r="B246" s="339">
        <v>3460030</v>
      </c>
      <c r="C246" s="453"/>
      <c r="D246" s="251">
        <f>H246</f>
        <v>0</v>
      </c>
      <c r="E246" s="235">
        <f t="shared" ref="E246" si="65">C246-D246</f>
        <v>0</v>
      </c>
      <c r="F246" s="96" t="e">
        <f t="shared" si="59"/>
        <v>#DIV/0!</v>
      </c>
      <c r="G246" s="251"/>
      <c r="H246" s="251"/>
      <c r="I246" s="251" t="e">
        <f t="shared" si="57"/>
        <v>#DIV/0!</v>
      </c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2"/>
      <c r="Z246" s="252"/>
      <c r="AA246" s="252"/>
      <c r="AB246" s="252"/>
      <c r="AC246" s="35">
        <f t="shared" si="60"/>
        <v>0</v>
      </c>
      <c r="AD246" s="27">
        <f t="shared" si="62"/>
        <v>0</v>
      </c>
      <c r="AE246" s="294"/>
      <c r="AF246" s="27">
        <f t="shared" si="51"/>
        <v>0</v>
      </c>
      <c r="AG246" s="295"/>
      <c r="AH246" s="295"/>
      <c r="AI246" s="295"/>
      <c r="AJ246" s="296"/>
      <c r="AK246" s="296"/>
      <c r="AL246" s="296"/>
      <c r="AM246" s="296"/>
      <c r="AN246" s="296"/>
      <c r="AO246" s="296"/>
      <c r="AP246" s="296"/>
      <c r="AQ246" s="309"/>
      <c r="AR246" s="309"/>
      <c r="AS246" s="309"/>
      <c r="AT246" s="309"/>
      <c r="AU246" s="309"/>
      <c r="AV246" s="309"/>
      <c r="AW246" s="309"/>
      <c r="AX246" s="309"/>
      <c r="AY246" s="309"/>
      <c r="AZ246" s="309"/>
      <c r="BA246" s="309"/>
      <c r="BB246" s="309"/>
      <c r="BC246" s="309"/>
      <c r="BD246" s="309"/>
      <c r="BE246" s="309"/>
      <c r="BF246" s="309"/>
      <c r="BG246" s="309"/>
      <c r="BH246" s="309"/>
      <c r="BI246" s="309"/>
      <c r="BJ246" s="309"/>
      <c r="BK246" s="309"/>
      <c r="BL246" s="309"/>
      <c r="BM246" s="309"/>
      <c r="BN246" s="309"/>
      <c r="BO246" s="309"/>
      <c r="BP246" s="309"/>
      <c r="BQ246" s="309"/>
      <c r="BR246" s="309"/>
      <c r="BS246" s="309"/>
      <c r="BT246" s="309"/>
      <c r="BU246" s="309"/>
    </row>
    <row r="247" spans="1:73" s="527" customFormat="1" ht="77.25" customHeight="1" x14ac:dyDescent="0.3">
      <c r="A247" s="69" t="s">
        <v>219</v>
      </c>
      <c r="B247" s="559" t="s">
        <v>220</v>
      </c>
      <c r="C247" s="560">
        <f>C248</f>
        <v>0</v>
      </c>
      <c r="D247" s="560">
        <f t="shared" ref="D247:P248" si="66">D248</f>
        <v>0</v>
      </c>
      <c r="E247" s="560">
        <f t="shared" si="66"/>
        <v>0</v>
      </c>
      <c r="F247" s="560" t="e">
        <f t="shared" si="66"/>
        <v>#DIV/0!</v>
      </c>
      <c r="G247" s="560">
        <f t="shared" si="66"/>
        <v>0</v>
      </c>
      <c r="H247" s="560">
        <f t="shared" si="66"/>
        <v>0</v>
      </c>
      <c r="I247" s="560" t="e">
        <f t="shared" si="66"/>
        <v>#DIV/0!</v>
      </c>
      <c r="J247" s="560">
        <f t="shared" si="66"/>
        <v>0</v>
      </c>
      <c r="K247" s="560">
        <f t="shared" si="66"/>
        <v>0</v>
      </c>
      <c r="L247" s="560">
        <f t="shared" si="66"/>
        <v>0</v>
      </c>
      <c r="M247" s="560">
        <f t="shared" si="66"/>
        <v>0</v>
      </c>
      <c r="N247" s="560">
        <f t="shared" si="66"/>
        <v>0</v>
      </c>
      <c r="O247" s="560">
        <f t="shared" si="66"/>
        <v>0</v>
      </c>
      <c r="P247" s="560" t="e">
        <f>P248</f>
        <v>#DIV/0!</v>
      </c>
      <c r="Q247" s="252"/>
      <c r="R247" s="252"/>
      <c r="S247" s="252"/>
      <c r="T247" s="252"/>
      <c r="U247" s="252"/>
      <c r="V247" s="252"/>
      <c r="W247" s="252"/>
      <c r="X247" s="252"/>
      <c r="Y247" s="252"/>
      <c r="Z247" s="252"/>
      <c r="AA247" s="252"/>
      <c r="AB247" s="252"/>
      <c r="AC247" s="35"/>
      <c r="AD247" s="27"/>
      <c r="AE247" s="294"/>
      <c r="AF247" s="27"/>
      <c r="AG247" s="295"/>
      <c r="AH247" s="295"/>
      <c r="AI247" s="295"/>
      <c r="AJ247" s="296"/>
      <c r="AK247" s="296"/>
      <c r="AL247" s="296"/>
      <c r="AM247" s="296"/>
      <c r="AN247" s="296"/>
      <c r="AO247" s="296"/>
      <c r="AP247" s="296"/>
      <c r="AQ247" s="309"/>
      <c r="AR247" s="309"/>
      <c r="AS247" s="309"/>
      <c r="AT247" s="309"/>
      <c r="AU247" s="309"/>
      <c r="AV247" s="309"/>
      <c r="AW247" s="309"/>
      <c r="AX247" s="309"/>
      <c r="AY247" s="309"/>
      <c r="AZ247" s="309"/>
      <c r="BA247" s="309"/>
      <c r="BB247" s="309"/>
      <c r="BC247" s="309"/>
      <c r="BD247" s="309"/>
      <c r="BE247" s="309"/>
      <c r="BF247" s="309"/>
      <c r="BG247" s="309"/>
      <c r="BH247" s="309"/>
      <c r="BI247" s="309"/>
      <c r="BJ247" s="309"/>
      <c r="BK247" s="309"/>
      <c r="BL247" s="309"/>
      <c r="BM247" s="309"/>
      <c r="BN247" s="309"/>
      <c r="BO247" s="309"/>
      <c r="BP247" s="309"/>
      <c r="BQ247" s="309"/>
      <c r="BR247" s="309"/>
      <c r="BS247" s="309"/>
      <c r="BT247" s="309"/>
      <c r="BU247" s="309"/>
    </row>
    <row r="248" spans="1:73" s="527" customFormat="1" ht="21.75" customHeight="1" x14ac:dyDescent="0.3">
      <c r="A248" s="561" t="s">
        <v>39</v>
      </c>
      <c r="B248" s="562" t="s">
        <v>189</v>
      </c>
      <c r="C248" s="563">
        <f>C249</f>
        <v>0</v>
      </c>
      <c r="D248" s="563">
        <f t="shared" si="66"/>
        <v>0</v>
      </c>
      <c r="E248" s="563">
        <f t="shared" si="66"/>
        <v>0</v>
      </c>
      <c r="F248" s="563" t="e">
        <f t="shared" si="66"/>
        <v>#DIV/0!</v>
      </c>
      <c r="G248" s="563">
        <f t="shared" si="66"/>
        <v>0</v>
      </c>
      <c r="H248" s="563">
        <f t="shared" si="66"/>
        <v>0</v>
      </c>
      <c r="I248" s="563" t="e">
        <f t="shared" si="66"/>
        <v>#DIV/0!</v>
      </c>
      <c r="J248" s="563">
        <f t="shared" si="66"/>
        <v>0</v>
      </c>
      <c r="K248" s="563">
        <f t="shared" si="66"/>
        <v>0</v>
      </c>
      <c r="L248" s="563">
        <f t="shared" si="66"/>
        <v>0</v>
      </c>
      <c r="M248" s="563">
        <f t="shared" si="66"/>
        <v>0</v>
      </c>
      <c r="N248" s="563">
        <f t="shared" si="66"/>
        <v>0</v>
      </c>
      <c r="O248" s="563">
        <f t="shared" si="66"/>
        <v>0</v>
      </c>
      <c r="P248" s="563" t="e">
        <f t="shared" si="66"/>
        <v>#DIV/0!</v>
      </c>
      <c r="Q248" s="252"/>
      <c r="R248" s="252"/>
      <c r="S248" s="252"/>
      <c r="T248" s="252"/>
      <c r="U248" s="252"/>
      <c r="V248" s="252"/>
      <c r="W248" s="252"/>
      <c r="X248" s="252"/>
      <c r="Y248" s="252"/>
      <c r="Z248" s="252"/>
      <c r="AA248" s="252"/>
      <c r="AB248" s="252"/>
      <c r="AC248" s="35"/>
      <c r="AD248" s="27"/>
      <c r="AE248" s="294"/>
      <c r="AF248" s="27"/>
      <c r="AG248" s="295"/>
      <c r="AH248" s="295"/>
      <c r="AI248" s="295"/>
      <c r="AJ248" s="296"/>
      <c r="AK248" s="296"/>
      <c r="AL248" s="296"/>
      <c r="AM248" s="296"/>
      <c r="AN248" s="296"/>
      <c r="AO248" s="296"/>
      <c r="AP248" s="296"/>
      <c r="AQ248" s="309"/>
      <c r="AR248" s="309"/>
      <c r="AS248" s="309"/>
      <c r="AT248" s="309"/>
      <c r="AU248" s="309"/>
      <c r="AV248" s="309"/>
      <c r="AW248" s="309"/>
      <c r="AX248" s="309"/>
      <c r="AY248" s="309"/>
      <c r="AZ248" s="309"/>
      <c r="BA248" s="309"/>
      <c r="BB248" s="309"/>
      <c r="BC248" s="309"/>
      <c r="BD248" s="309"/>
      <c r="BE248" s="309"/>
      <c r="BF248" s="309"/>
      <c r="BG248" s="309"/>
      <c r="BH248" s="309"/>
      <c r="BI248" s="309"/>
      <c r="BJ248" s="309"/>
      <c r="BK248" s="309"/>
      <c r="BL248" s="309"/>
      <c r="BM248" s="309"/>
      <c r="BN248" s="309"/>
      <c r="BO248" s="309"/>
      <c r="BP248" s="309"/>
      <c r="BQ248" s="309"/>
      <c r="BR248" s="309"/>
      <c r="BS248" s="309"/>
      <c r="BT248" s="309"/>
      <c r="BU248" s="309"/>
    </row>
    <row r="249" spans="1:73" s="527" customFormat="1" ht="81.75" customHeight="1" x14ac:dyDescent="0.3">
      <c r="A249" s="422" t="s">
        <v>221</v>
      </c>
      <c r="B249" s="564">
        <v>2260056</v>
      </c>
      <c r="C249" s="565"/>
      <c r="D249" s="566"/>
      <c r="E249" s="235">
        <f t="shared" ref="E249" si="67">C249-D249</f>
        <v>0</v>
      </c>
      <c r="F249" s="96" t="e">
        <f t="shared" si="59"/>
        <v>#DIV/0!</v>
      </c>
      <c r="G249" s="566"/>
      <c r="H249" s="566"/>
      <c r="I249" s="251" t="e">
        <f t="shared" si="57"/>
        <v>#DIV/0!</v>
      </c>
      <c r="J249" s="567"/>
      <c r="K249" s="567"/>
      <c r="L249" s="567"/>
      <c r="M249" s="567"/>
      <c r="N249" s="567"/>
      <c r="O249" s="567"/>
      <c r="P249" s="567" t="e">
        <f>SUM(D249:O249)</f>
        <v>#DIV/0!</v>
      </c>
      <c r="Q249" s="252"/>
      <c r="R249" s="252"/>
      <c r="S249" s="252"/>
      <c r="T249" s="252"/>
      <c r="U249" s="252"/>
      <c r="V249" s="252"/>
      <c r="W249" s="252"/>
      <c r="X249" s="252"/>
      <c r="Y249" s="252"/>
      <c r="Z249" s="252"/>
      <c r="AA249" s="252"/>
      <c r="AB249" s="252"/>
      <c r="AC249" s="35"/>
      <c r="AD249" s="27"/>
      <c r="AE249" s="294"/>
      <c r="AF249" s="27"/>
      <c r="AG249" s="295"/>
      <c r="AH249" s="295"/>
      <c r="AI249" s="295"/>
      <c r="AJ249" s="296"/>
      <c r="AK249" s="296"/>
      <c r="AL249" s="296"/>
      <c r="AM249" s="296"/>
      <c r="AN249" s="296"/>
      <c r="AO249" s="296"/>
      <c r="AP249" s="296"/>
      <c r="AQ249" s="309"/>
      <c r="AR249" s="309"/>
      <c r="AS249" s="309"/>
      <c r="AT249" s="309"/>
      <c r="AU249" s="309"/>
      <c r="AV249" s="309"/>
      <c r="AW249" s="309"/>
      <c r="AX249" s="309"/>
      <c r="AY249" s="309"/>
      <c r="AZ249" s="309"/>
      <c r="BA249" s="309"/>
      <c r="BB249" s="309"/>
      <c r="BC249" s="309"/>
      <c r="BD249" s="309"/>
      <c r="BE249" s="309"/>
      <c r="BF249" s="309"/>
      <c r="BG249" s="309"/>
      <c r="BH249" s="309"/>
      <c r="BI249" s="309"/>
      <c r="BJ249" s="309"/>
      <c r="BK249" s="309"/>
      <c r="BL249" s="309"/>
      <c r="BM249" s="309"/>
      <c r="BN249" s="309"/>
      <c r="BO249" s="309"/>
      <c r="BP249" s="309"/>
      <c r="BQ249" s="309"/>
      <c r="BR249" s="309"/>
      <c r="BS249" s="309"/>
      <c r="BT249" s="309"/>
      <c r="BU249" s="309"/>
    </row>
    <row r="250" spans="1:73" s="549" customFormat="1" ht="60.75" customHeight="1" x14ac:dyDescent="0.3">
      <c r="A250" s="508" t="s">
        <v>222</v>
      </c>
      <c r="B250" s="568" t="s">
        <v>223</v>
      </c>
      <c r="C250" s="569">
        <f>C253+C251</f>
        <v>0</v>
      </c>
      <c r="D250" s="569">
        <f>D253+D251</f>
        <v>0</v>
      </c>
      <c r="E250" s="569">
        <f>E253+E251</f>
        <v>0</v>
      </c>
      <c r="F250" s="174" t="e">
        <f>D250/C250*100</f>
        <v>#DIV/0!</v>
      </c>
      <c r="G250" s="569">
        <f>G253+G251</f>
        <v>0</v>
      </c>
      <c r="H250" s="569">
        <f>H253+H251</f>
        <v>0</v>
      </c>
      <c r="I250" s="569" t="e">
        <f>H250/G250*100</f>
        <v>#DIV/0!</v>
      </c>
      <c r="J250" s="570"/>
      <c r="K250" s="570"/>
      <c r="L250" s="570"/>
      <c r="M250" s="570"/>
      <c r="N250" s="570"/>
      <c r="O250" s="570"/>
      <c r="P250" s="570"/>
      <c r="Q250" s="570"/>
      <c r="R250" s="570"/>
      <c r="S250" s="570"/>
      <c r="T250" s="570"/>
      <c r="U250" s="570"/>
      <c r="V250" s="570"/>
      <c r="W250" s="570"/>
      <c r="X250" s="570"/>
      <c r="Y250" s="570"/>
      <c r="Z250" s="570"/>
      <c r="AA250" s="570"/>
      <c r="AB250" s="570"/>
      <c r="AC250" s="35">
        <f t="shared" si="60"/>
        <v>0</v>
      </c>
      <c r="AD250" s="27">
        <f t="shared" si="62"/>
        <v>0</v>
      </c>
      <c r="AE250" s="546"/>
      <c r="AF250" s="27">
        <f t="shared" si="51"/>
        <v>0</v>
      </c>
      <c r="AG250" s="547"/>
      <c r="AH250" s="547"/>
      <c r="AI250" s="547"/>
      <c r="AJ250" s="255"/>
      <c r="AK250" s="255"/>
      <c r="AL250" s="255"/>
      <c r="AM250" s="255"/>
      <c r="AN250" s="255"/>
      <c r="AO250" s="255"/>
      <c r="AP250" s="255"/>
      <c r="AQ250" s="255"/>
      <c r="AR250" s="255"/>
      <c r="AS250" s="255"/>
      <c r="AT250" s="255"/>
      <c r="AU250" s="255"/>
      <c r="AV250" s="255"/>
      <c r="AW250" s="255"/>
      <c r="AX250" s="255"/>
      <c r="AY250" s="255"/>
      <c r="AZ250" s="255"/>
      <c r="BA250" s="255"/>
      <c r="BB250" s="255"/>
      <c r="BC250" s="255"/>
      <c r="BD250" s="255"/>
      <c r="BE250" s="255"/>
      <c r="BF250" s="255"/>
      <c r="BG250" s="255"/>
      <c r="BH250" s="255"/>
      <c r="BI250" s="255"/>
      <c r="BJ250" s="255"/>
      <c r="BK250" s="255"/>
      <c r="BL250" s="255"/>
      <c r="BM250" s="255"/>
      <c r="BN250" s="255"/>
      <c r="BO250" s="255"/>
      <c r="BP250" s="255"/>
      <c r="BQ250" s="255"/>
      <c r="BR250" s="255"/>
      <c r="BS250" s="255"/>
      <c r="BT250" s="548"/>
      <c r="BU250" s="548"/>
    </row>
    <row r="251" spans="1:73" s="549" customFormat="1" ht="44.25" customHeight="1" x14ac:dyDescent="0.3">
      <c r="A251" s="278" t="s">
        <v>43</v>
      </c>
      <c r="B251" s="571" t="s">
        <v>193</v>
      </c>
      <c r="C251" s="572">
        <f>C252</f>
        <v>0</v>
      </c>
      <c r="D251" s="572">
        <f>D252</f>
        <v>0</v>
      </c>
      <c r="E251" s="572">
        <f>E252</f>
        <v>0</v>
      </c>
      <c r="F251" s="126" t="e">
        <f t="shared" si="59"/>
        <v>#DIV/0!</v>
      </c>
      <c r="G251" s="572">
        <f>G252</f>
        <v>0</v>
      </c>
      <c r="H251" s="572">
        <f>H252</f>
        <v>0</v>
      </c>
      <c r="I251" s="572" t="e">
        <f t="shared" si="57"/>
        <v>#DIV/0!</v>
      </c>
      <c r="J251" s="573"/>
      <c r="K251" s="573"/>
      <c r="L251" s="573"/>
      <c r="M251" s="573"/>
      <c r="N251" s="573"/>
      <c r="O251" s="573"/>
      <c r="P251" s="573"/>
      <c r="Q251" s="573"/>
      <c r="R251" s="573"/>
      <c r="S251" s="573"/>
      <c r="T251" s="573"/>
      <c r="U251" s="573"/>
      <c r="V251" s="573"/>
      <c r="W251" s="573"/>
      <c r="X251" s="573"/>
      <c r="Y251" s="573"/>
      <c r="Z251" s="573"/>
      <c r="AA251" s="573"/>
      <c r="AB251" s="573"/>
      <c r="AC251" s="35">
        <f t="shared" si="60"/>
        <v>0</v>
      </c>
      <c r="AD251" s="27">
        <f t="shared" si="62"/>
        <v>0</v>
      </c>
      <c r="AE251" s="329"/>
      <c r="AF251" s="27">
        <f t="shared" si="51"/>
        <v>0</v>
      </c>
      <c r="AG251" s="330"/>
      <c r="AH251" s="330"/>
      <c r="AI251" s="254"/>
      <c r="AJ251" s="255"/>
      <c r="AK251" s="255"/>
      <c r="AL251" s="255"/>
      <c r="AM251" s="255"/>
      <c r="AN251" s="255"/>
      <c r="AO251" s="255"/>
      <c r="AP251" s="255"/>
      <c r="AQ251" s="255"/>
      <c r="AR251" s="255"/>
      <c r="AS251" s="255"/>
      <c r="AT251" s="255"/>
      <c r="AU251" s="255"/>
      <c r="AV251" s="255"/>
      <c r="AW251" s="255"/>
      <c r="AX251" s="255"/>
      <c r="AY251" s="255"/>
      <c r="AZ251" s="255"/>
      <c r="BA251" s="255"/>
      <c r="BB251" s="255"/>
      <c r="BC251" s="255"/>
      <c r="BD251" s="255"/>
      <c r="BE251" s="255"/>
      <c r="BF251" s="255"/>
      <c r="BG251" s="255"/>
      <c r="BH251" s="255"/>
      <c r="BI251" s="255"/>
      <c r="BJ251" s="255"/>
      <c r="BK251" s="255"/>
      <c r="BL251" s="255"/>
      <c r="BM251" s="255"/>
      <c r="BN251" s="255"/>
      <c r="BO251" s="255"/>
      <c r="BP251" s="255"/>
      <c r="BQ251" s="255"/>
      <c r="BR251" s="255"/>
      <c r="BS251" s="255"/>
      <c r="BT251" s="548"/>
      <c r="BU251" s="548"/>
    </row>
    <row r="252" spans="1:73" s="527" customFormat="1" ht="44.25" customHeight="1" x14ac:dyDescent="0.3">
      <c r="A252" s="574" t="s">
        <v>198</v>
      </c>
      <c r="B252" s="575" t="s">
        <v>224</v>
      </c>
      <c r="C252" s="576"/>
      <c r="D252" s="251">
        <f>H252</f>
        <v>0</v>
      </c>
      <c r="E252" s="235">
        <f>C252-D252</f>
        <v>0</v>
      </c>
      <c r="F252" s="96" t="e">
        <f t="shared" si="59"/>
        <v>#DIV/0!</v>
      </c>
      <c r="G252" s="251"/>
      <c r="H252" s="251"/>
      <c r="I252" s="251" t="e">
        <f t="shared" si="57"/>
        <v>#DIV/0!</v>
      </c>
      <c r="J252" s="252"/>
      <c r="K252" s="252"/>
      <c r="L252" s="252"/>
      <c r="M252" s="252"/>
      <c r="N252" s="252"/>
      <c r="O252" s="252"/>
      <c r="P252" s="252"/>
      <c r="Q252" s="252"/>
      <c r="R252" s="252"/>
      <c r="S252" s="252"/>
      <c r="T252" s="252"/>
      <c r="U252" s="252"/>
      <c r="V252" s="252"/>
      <c r="W252" s="252"/>
      <c r="X252" s="252"/>
      <c r="Y252" s="252"/>
      <c r="Z252" s="252"/>
      <c r="AA252" s="252"/>
      <c r="AB252" s="252"/>
      <c r="AC252" s="35">
        <f t="shared" si="60"/>
        <v>0</v>
      </c>
      <c r="AD252" s="27">
        <f t="shared" si="62"/>
        <v>0</v>
      </c>
      <c r="AE252" s="294"/>
      <c r="AF252" s="27">
        <f t="shared" si="51"/>
        <v>0</v>
      </c>
      <c r="AG252" s="295"/>
      <c r="AH252" s="295"/>
      <c r="AI252" s="295"/>
      <c r="AJ252" s="296"/>
      <c r="AK252" s="296"/>
      <c r="AL252" s="296"/>
      <c r="AM252" s="296"/>
      <c r="AN252" s="296"/>
      <c r="AO252" s="296"/>
      <c r="AP252" s="296"/>
      <c r="AQ252" s="309"/>
      <c r="AR252" s="309"/>
      <c r="AS252" s="309"/>
      <c r="AT252" s="309"/>
      <c r="AU252" s="309"/>
      <c r="AV252" s="309"/>
      <c r="AW252" s="309"/>
      <c r="AX252" s="309"/>
      <c r="AY252" s="309"/>
      <c r="AZ252" s="309"/>
      <c r="BA252" s="309"/>
      <c r="BB252" s="309"/>
      <c r="BC252" s="309"/>
      <c r="BD252" s="309"/>
      <c r="BE252" s="309"/>
      <c r="BF252" s="309"/>
      <c r="BG252" s="309"/>
      <c r="BH252" s="309"/>
      <c r="BI252" s="309"/>
      <c r="BJ252" s="309"/>
      <c r="BK252" s="309"/>
      <c r="BL252" s="309"/>
      <c r="BM252" s="309"/>
      <c r="BN252" s="309"/>
      <c r="BO252" s="309"/>
      <c r="BP252" s="309"/>
      <c r="BQ252" s="309"/>
      <c r="BR252" s="309"/>
      <c r="BS252" s="309"/>
      <c r="BT252" s="309"/>
      <c r="BU252" s="309"/>
    </row>
    <row r="253" spans="1:73" s="332" customFormat="1" ht="44.25" customHeight="1" x14ac:dyDescent="0.3">
      <c r="A253" s="278" t="s">
        <v>48</v>
      </c>
      <c r="B253" s="571" t="s">
        <v>225</v>
      </c>
      <c r="C253" s="572">
        <f>C254</f>
        <v>0</v>
      </c>
      <c r="D253" s="572">
        <f>D254</f>
        <v>0</v>
      </c>
      <c r="E253" s="572">
        <f>E254</f>
        <v>0</v>
      </c>
      <c r="F253" s="126" t="e">
        <f t="shared" si="59"/>
        <v>#DIV/0!</v>
      </c>
      <c r="G253" s="572">
        <f>G254</f>
        <v>0</v>
      </c>
      <c r="H253" s="572">
        <f>H254</f>
        <v>0</v>
      </c>
      <c r="I253" s="572" t="e">
        <f t="shared" si="57"/>
        <v>#DIV/0!</v>
      </c>
      <c r="J253" s="573"/>
      <c r="K253" s="573"/>
      <c r="L253" s="573"/>
      <c r="M253" s="573"/>
      <c r="N253" s="573"/>
      <c r="O253" s="573"/>
      <c r="P253" s="573"/>
      <c r="Q253" s="573"/>
      <c r="R253" s="573"/>
      <c r="S253" s="573"/>
      <c r="T253" s="573"/>
      <c r="U253" s="573"/>
      <c r="V253" s="573"/>
      <c r="W253" s="573"/>
      <c r="X253" s="573"/>
      <c r="Y253" s="573"/>
      <c r="Z253" s="573"/>
      <c r="AA253" s="573"/>
      <c r="AB253" s="573"/>
      <c r="AC253" s="35">
        <f t="shared" si="60"/>
        <v>0</v>
      </c>
      <c r="AD253" s="27">
        <f t="shared" si="62"/>
        <v>0</v>
      </c>
      <c r="AE253" s="329"/>
      <c r="AF253" s="27">
        <f t="shared" si="51"/>
        <v>0</v>
      </c>
      <c r="AG253" s="330"/>
      <c r="AH253" s="330"/>
      <c r="AI253" s="330"/>
      <c r="AJ253" s="255"/>
      <c r="AK253" s="255"/>
      <c r="AL253" s="255"/>
      <c r="AM253" s="255"/>
      <c r="AN253" s="255"/>
      <c r="AO253" s="255"/>
      <c r="AP253" s="255"/>
      <c r="AQ253" s="255"/>
      <c r="AR253" s="255"/>
      <c r="AS253" s="255"/>
      <c r="AT253" s="255"/>
      <c r="AU253" s="255"/>
      <c r="AV253" s="255"/>
      <c r="AW253" s="255"/>
      <c r="AX253" s="255"/>
      <c r="AY253" s="255"/>
      <c r="AZ253" s="255"/>
      <c r="BA253" s="255"/>
      <c r="BB253" s="255"/>
      <c r="BC253" s="255"/>
      <c r="BD253" s="255"/>
      <c r="BE253" s="255"/>
      <c r="BF253" s="255"/>
      <c r="BG253" s="255"/>
      <c r="BH253" s="255"/>
      <c r="BI253" s="255"/>
      <c r="BJ253" s="255"/>
      <c r="BK253" s="255"/>
      <c r="BL253" s="255"/>
      <c r="BM253" s="255"/>
      <c r="BN253" s="255"/>
      <c r="BO253" s="255"/>
      <c r="BP253" s="255"/>
      <c r="BQ253" s="255"/>
      <c r="BR253" s="255"/>
      <c r="BS253" s="255"/>
      <c r="BT253" s="331"/>
      <c r="BU253" s="331"/>
    </row>
    <row r="254" spans="1:73" s="311" customFormat="1" ht="50.25" customHeight="1" x14ac:dyDescent="0.3">
      <c r="A254" s="577" t="s">
        <v>226</v>
      </c>
      <c r="B254" s="578">
        <v>3460012</v>
      </c>
      <c r="C254" s="579"/>
      <c r="D254" s="251">
        <f>H254</f>
        <v>0</v>
      </c>
      <c r="E254" s="251">
        <f>C254-D254</f>
        <v>0</v>
      </c>
      <c r="F254" s="96" t="e">
        <f>D254/C254*100</f>
        <v>#DIV/0!</v>
      </c>
      <c r="G254" s="251"/>
      <c r="H254" s="251"/>
      <c r="I254" s="251" t="e">
        <f t="shared" si="57"/>
        <v>#DIV/0!</v>
      </c>
      <c r="J254" s="252"/>
      <c r="K254" s="252"/>
      <c r="L254" s="252"/>
      <c r="M254" s="252"/>
      <c r="N254" s="252"/>
      <c r="O254" s="252"/>
      <c r="P254" s="252"/>
      <c r="Q254" s="252"/>
      <c r="R254" s="252"/>
      <c r="S254" s="252"/>
      <c r="T254" s="252"/>
      <c r="U254" s="252"/>
      <c r="V254" s="252"/>
      <c r="W254" s="252"/>
      <c r="X254" s="252"/>
      <c r="Y254" s="252"/>
      <c r="Z254" s="252"/>
      <c r="AA254" s="252"/>
      <c r="AB254" s="252"/>
      <c r="AC254" s="35">
        <f t="shared" si="60"/>
        <v>0</v>
      </c>
      <c r="AD254" s="27">
        <f t="shared" si="62"/>
        <v>0</v>
      </c>
      <c r="AE254" s="294"/>
      <c r="AF254" s="27">
        <f t="shared" si="51"/>
        <v>0</v>
      </c>
      <c r="AG254" s="295"/>
      <c r="AH254" s="295"/>
      <c r="AI254" s="295"/>
      <c r="AJ254" s="296"/>
      <c r="AK254" s="296"/>
      <c r="AL254" s="296"/>
      <c r="AM254" s="296"/>
      <c r="AN254" s="296"/>
      <c r="AO254" s="296"/>
      <c r="AP254" s="296"/>
      <c r="AQ254" s="309"/>
      <c r="AR254" s="309"/>
      <c r="AS254" s="309"/>
      <c r="AT254" s="309"/>
      <c r="AU254" s="309"/>
      <c r="AV254" s="309"/>
      <c r="AW254" s="309"/>
      <c r="AX254" s="309"/>
      <c r="AY254" s="309"/>
      <c r="AZ254" s="309"/>
      <c r="BA254" s="309"/>
      <c r="BB254" s="309"/>
      <c r="BC254" s="309"/>
      <c r="BD254" s="309"/>
      <c r="BE254" s="309"/>
      <c r="BF254" s="309"/>
      <c r="BG254" s="309"/>
      <c r="BH254" s="309"/>
      <c r="BI254" s="309"/>
      <c r="BJ254" s="309"/>
      <c r="BK254" s="309"/>
      <c r="BL254" s="309"/>
      <c r="BM254" s="309"/>
      <c r="BN254" s="309"/>
      <c r="BO254" s="309"/>
      <c r="BP254" s="309"/>
      <c r="BQ254" s="309"/>
      <c r="BR254" s="309"/>
      <c r="BS254" s="309"/>
      <c r="BT254" s="310"/>
      <c r="BU254" s="310"/>
    </row>
    <row r="255" spans="1:73" s="311" customFormat="1" ht="50.25" customHeight="1" x14ac:dyDescent="0.3">
      <c r="A255" s="580" t="s">
        <v>227</v>
      </c>
      <c r="B255" s="581" t="s">
        <v>228</v>
      </c>
      <c r="C255" s="582">
        <f>SUM(C256)</f>
        <v>0</v>
      </c>
      <c r="D255" s="582">
        <f>SUM(D256)</f>
        <v>0</v>
      </c>
      <c r="E255" s="582">
        <f>SUM(E256)</f>
        <v>0</v>
      </c>
      <c r="F255" s="174" t="e">
        <f>D255/C255*100</f>
        <v>#DIV/0!</v>
      </c>
      <c r="G255" s="583">
        <f>SUM(G256)</f>
        <v>0</v>
      </c>
      <c r="H255" s="583">
        <f>SUM(H256)</f>
        <v>0</v>
      </c>
      <c r="I255" s="569" t="e">
        <f>H255/G255*100</f>
        <v>#DIV/0!</v>
      </c>
      <c r="J255" s="252"/>
      <c r="K255" s="252"/>
      <c r="L255" s="252"/>
      <c r="M255" s="252"/>
      <c r="N255" s="252"/>
      <c r="O255" s="252"/>
      <c r="P255" s="252"/>
      <c r="Q255" s="252"/>
      <c r="R255" s="252"/>
      <c r="S255" s="252"/>
      <c r="T255" s="252"/>
      <c r="U255" s="252"/>
      <c r="V255" s="252"/>
      <c r="W255" s="252"/>
      <c r="X255" s="252"/>
      <c r="Y255" s="252"/>
      <c r="Z255" s="252"/>
      <c r="AA255" s="252"/>
      <c r="AB255" s="252"/>
      <c r="AC255" s="35"/>
      <c r="AD255" s="27"/>
      <c r="AE255" s="294"/>
      <c r="AF255" s="27"/>
      <c r="AG255" s="295"/>
      <c r="AH255" s="295"/>
      <c r="AI255" s="295"/>
      <c r="AJ255" s="296"/>
      <c r="AK255" s="296"/>
      <c r="AL255" s="296"/>
      <c r="AM255" s="296"/>
      <c r="AN255" s="296"/>
      <c r="AO255" s="296"/>
      <c r="AP255" s="296"/>
      <c r="AQ255" s="309"/>
      <c r="AR255" s="309"/>
      <c r="AS255" s="309"/>
      <c r="AT255" s="309"/>
      <c r="AU255" s="309"/>
      <c r="AV255" s="309"/>
      <c r="AW255" s="309"/>
      <c r="AX255" s="309"/>
      <c r="AY255" s="309"/>
      <c r="AZ255" s="309"/>
      <c r="BA255" s="309"/>
      <c r="BB255" s="309"/>
      <c r="BC255" s="309"/>
      <c r="BD255" s="309"/>
      <c r="BE255" s="309"/>
      <c r="BF255" s="309"/>
      <c r="BG255" s="309"/>
      <c r="BH255" s="309"/>
      <c r="BI255" s="309"/>
      <c r="BJ255" s="309"/>
      <c r="BK255" s="309"/>
      <c r="BL255" s="309"/>
      <c r="BM255" s="309"/>
      <c r="BN255" s="309"/>
      <c r="BO255" s="309"/>
      <c r="BP255" s="309"/>
      <c r="BQ255" s="309"/>
      <c r="BR255" s="309"/>
      <c r="BS255" s="309"/>
      <c r="BT255" s="310"/>
      <c r="BU255" s="310"/>
    </row>
    <row r="256" spans="1:73" s="311" customFormat="1" ht="33.75" customHeight="1" x14ac:dyDescent="0.3">
      <c r="A256" s="577" t="s">
        <v>229</v>
      </c>
      <c r="B256" s="578">
        <v>2250110</v>
      </c>
      <c r="C256" s="579"/>
      <c r="D256" s="251">
        <f>H256</f>
        <v>0</v>
      </c>
      <c r="E256" s="251">
        <f>C256-D256</f>
        <v>0</v>
      </c>
      <c r="F256" s="96" t="e">
        <f>D256/C256*100</f>
        <v>#DIV/0!</v>
      </c>
      <c r="G256" s="251"/>
      <c r="H256" s="251"/>
      <c r="I256" s="251" t="e">
        <f t="shared" si="57"/>
        <v>#DIV/0!</v>
      </c>
      <c r="J256" s="252"/>
      <c r="K256" s="252"/>
      <c r="L256" s="252"/>
      <c r="M256" s="252"/>
      <c r="N256" s="252"/>
      <c r="O256" s="252"/>
      <c r="P256" s="252"/>
      <c r="Q256" s="252"/>
      <c r="R256" s="252"/>
      <c r="S256" s="252"/>
      <c r="T256" s="252"/>
      <c r="U256" s="252"/>
      <c r="V256" s="252"/>
      <c r="W256" s="252"/>
      <c r="X256" s="252"/>
      <c r="Y256" s="252"/>
      <c r="Z256" s="252"/>
      <c r="AA256" s="252"/>
      <c r="AB256" s="252"/>
      <c r="AC256" s="35"/>
      <c r="AD256" s="27"/>
      <c r="AE256" s="294"/>
      <c r="AF256" s="27"/>
      <c r="AG256" s="295"/>
      <c r="AH256" s="295"/>
      <c r="AI256" s="295"/>
      <c r="AJ256" s="296"/>
      <c r="AK256" s="296"/>
      <c r="AL256" s="296"/>
      <c r="AM256" s="296"/>
      <c r="AN256" s="296"/>
      <c r="AO256" s="296"/>
      <c r="AP256" s="296"/>
      <c r="AQ256" s="309"/>
      <c r="AR256" s="309"/>
      <c r="AS256" s="309"/>
      <c r="AT256" s="309"/>
      <c r="AU256" s="309"/>
      <c r="AV256" s="309"/>
      <c r="AW256" s="309"/>
      <c r="AX256" s="309"/>
      <c r="AY256" s="309"/>
      <c r="AZ256" s="309"/>
      <c r="BA256" s="309"/>
      <c r="BB256" s="309"/>
      <c r="BC256" s="309"/>
      <c r="BD256" s="309"/>
      <c r="BE256" s="309"/>
      <c r="BF256" s="309"/>
      <c r="BG256" s="309"/>
      <c r="BH256" s="309"/>
      <c r="BI256" s="309"/>
      <c r="BJ256" s="309"/>
      <c r="BK256" s="309"/>
      <c r="BL256" s="309"/>
      <c r="BM256" s="309"/>
      <c r="BN256" s="309"/>
      <c r="BO256" s="309"/>
      <c r="BP256" s="309"/>
      <c r="BQ256" s="309"/>
      <c r="BR256" s="309"/>
      <c r="BS256" s="309"/>
      <c r="BT256" s="310"/>
      <c r="BU256" s="310"/>
    </row>
    <row r="257" spans="1:979" s="591" customFormat="1" ht="118.5" customHeight="1" x14ac:dyDescent="0.25">
      <c r="A257" s="584" t="s">
        <v>230</v>
      </c>
      <c r="B257" s="585">
        <v>612</v>
      </c>
      <c r="C257" s="586">
        <f>C179+C217+C258+C255</f>
        <v>238703.9</v>
      </c>
      <c r="D257" s="586">
        <f>D179+D217+D247+D250+D258+D255</f>
        <v>0</v>
      </c>
      <c r="E257" s="586">
        <f>E179+E217+E247+E250+E258+E255</f>
        <v>238703.9</v>
      </c>
      <c r="F257" s="166">
        <f t="shared" si="59"/>
        <v>0</v>
      </c>
      <c r="G257" s="586">
        <f>G179+G217+G250+G258+G255</f>
        <v>0</v>
      </c>
      <c r="H257" s="586">
        <f>H179+H217+H250+H258+H255</f>
        <v>0</v>
      </c>
      <c r="I257" s="586" t="e">
        <f t="shared" si="57"/>
        <v>#DIV/0!</v>
      </c>
      <c r="J257" s="587"/>
      <c r="K257" s="587"/>
      <c r="L257" s="587"/>
      <c r="M257" s="587"/>
      <c r="N257" s="587"/>
      <c r="O257" s="587"/>
      <c r="P257" s="587"/>
      <c r="Q257" s="587"/>
      <c r="R257" s="587"/>
      <c r="S257" s="587"/>
      <c r="T257" s="587"/>
      <c r="U257" s="587"/>
      <c r="V257" s="587"/>
      <c r="W257" s="587"/>
      <c r="X257" s="587"/>
      <c r="Y257" s="587"/>
      <c r="Z257" s="587"/>
      <c r="AA257" s="587"/>
      <c r="AB257" s="587"/>
      <c r="AC257" s="35">
        <f t="shared" si="60"/>
        <v>0</v>
      </c>
      <c r="AD257" s="27">
        <f t="shared" si="62"/>
        <v>238703.9</v>
      </c>
      <c r="AE257" s="588"/>
      <c r="AF257" s="27">
        <f t="shared" si="51"/>
        <v>238703.9</v>
      </c>
      <c r="AG257" s="589"/>
      <c r="AH257" s="589"/>
      <c r="AI257" s="589"/>
      <c r="AJ257" s="439"/>
      <c r="AK257" s="439"/>
      <c r="AL257" s="439"/>
      <c r="AM257" s="439"/>
      <c r="AN257" s="439"/>
      <c r="AO257" s="439"/>
      <c r="AP257" s="439"/>
      <c r="AQ257" s="439"/>
      <c r="AR257" s="439"/>
      <c r="AS257" s="439"/>
      <c r="AT257" s="439"/>
      <c r="AU257" s="439"/>
      <c r="AV257" s="439"/>
      <c r="AW257" s="439"/>
      <c r="AX257" s="439"/>
      <c r="AY257" s="439"/>
      <c r="AZ257" s="439"/>
      <c r="BA257" s="439"/>
      <c r="BB257" s="439"/>
      <c r="BC257" s="439"/>
      <c r="BD257" s="439"/>
      <c r="BE257" s="439"/>
      <c r="BF257" s="439"/>
      <c r="BG257" s="439"/>
      <c r="BH257" s="439"/>
      <c r="BI257" s="439"/>
      <c r="BJ257" s="439"/>
      <c r="BK257" s="439"/>
      <c r="BL257" s="439"/>
      <c r="BM257" s="439"/>
      <c r="BN257" s="439"/>
      <c r="BO257" s="439"/>
      <c r="BP257" s="439"/>
      <c r="BQ257" s="439"/>
      <c r="BR257" s="439"/>
      <c r="BS257" s="439"/>
      <c r="BT257" s="590"/>
      <c r="BU257" s="590"/>
    </row>
    <row r="258" spans="1:979" ht="36.75" customHeight="1" x14ac:dyDescent="0.3">
      <c r="A258" s="592" t="s">
        <v>231</v>
      </c>
      <c r="B258" s="339"/>
      <c r="C258" s="471"/>
      <c r="D258" s="235">
        <f>H258</f>
        <v>0</v>
      </c>
      <c r="E258" s="235">
        <f>C258-D258</f>
        <v>0</v>
      </c>
      <c r="F258" s="96" t="e">
        <f>D258/C258*100</f>
        <v>#DIV/0!</v>
      </c>
      <c r="G258" s="235"/>
      <c r="H258" s="235"/>
      <c r="I258" s="236" t="e">
        <f t="shared" si="57"/>
        <v>#DIV/0!</v>
      </c>
      <c r="J258" s="237"/>
      <c r="K258" s="237"/>
      <c r="L258" s="237"/>
      <c r="M258" s="237"/>
      <c r="N258" s="237"/>
      <c r="O258" s="237"/>
      <c r="P258" s="237"/>
      <c r="Q258" s="237"/>
      <c r="R258" s="237"/>
      <c r="S258" s="237"/>
      <c r="T258" s="237"/>
      <c r="U258" s="237"/>
      <c r="V258" s="237"/>
      <c r="W258" s="237"/>
      <c r="X258" s="237"/>
      <c r="Y258" s="237"/>
      <c r="Z258" s="237"/>
      <c r="AA258" s="237"/>
      <c r="AB258" s="237"/>
      <c r="AC258" s="35">
        <f t="shared" si="60"/>
        <v>0</v>
      </c>
      <c r="AD258" s="27">
        <f t="shared" si="62"/>
        <v>0</v>
      </c>
      <c r="AE258" s="99"/>
      <c r="AF258" s="27">
        <f t="shared" si="51"/>
        <v>0</v>
      </c>
      <c r="AG258" s="100"/>
      <c r="AH258" s="100"/>
      <c r="AI258" s="100"/>
      <c r="AJ258" s="5"/>
      <c r="AK258" s="5"/>
      <c r="AL258" s="5"/>
      <c r="AM258" s="5"/>
      <c r="AN258" s="5"/>
      <c r="AO258" s="5"/>
      <c r="AP258" s="5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7"/>
      <c r="BU258" s="7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  <c r="IL258" s="8"/>
      <c r="IM258" s="8"/>
      <c r="IN258" s="8"/>
      <c r="IO258" s="8"/>
      <c r="IP258" s="8"/>
      <c r="IQ258" s="8"/>
      <c r="IR258" s="8"/>
      <c r="IS258" s="8"/>
      <c r="IT258" s="8"/>
      <c r="IU258" s="8"/>
      <c r="IV258" s="8"/>
      <c r="IW258" s="8"/>
      <c r="IX258" s="8"/>
      <c r="IY258" s="8"/>
      <c r="IZ258" s="8"/>
      <c r="JA258" s="8"/>
      <c r="JB258" s="8"/>
      <c r="JC258" s="8"/>
      <c r="JD258" s="8"/>
      <c r="JE258" s="8"/>
      <c r="JF258" s="8"/>
      <c r="JG258" s="8"/>
      <c r="JH258" s="8"/>
      <c r="JI258" s="8"/>
      <c r="JJ258" s="8"/>
      <c r="JK258" s="8"/>
      <c r="JL258" s="8"/>
      <c r="JM258" s="8"/>
      <c r="JN258" s="8"/>
      <c r="JO258" s="8"/>
      <c r="JP258" s="8"/>
      <c r="JQ258" s="8"/>
      <c r="JR258" s="8"/>
      <c r="JS258" s="8"/>
      <c r="JT258" s="8"/>
      <c r="JU258" s="8"/>
      <c r="JV258" s="8"/>
      <c r="JW258" s="8"/>
      <c r="JX258" s="8"/>
      <c r="JY258" s="8"/>
      <c r="JZ258" s="8"/>
      <c r="KA258" s="8"/>
      <c r="KB258" s="8"/>
      <c r="KC258" s="8"/>
      <c r="KD258" s="8"/>
      <c r="KE258" s="8"/>
      <c r="KF258" s="8"/>
      <c r="KG258" s="8"/>
      <c r="KH258" s="8"/>
      <c r="KI258" s="8"/>
      <c r="KJ258" s="8"/>
      <c r="KK258" s="8"/>
      <c r="KL258" s="8"/>
      <c r="KM258" s="8"/>
      <c r="KN258" s="8"/>
      <c r="KO258" s="8"/>
      <c r="KP258" s="8"/>
      <c r="KQ258" s="8"/>
      <c r="KR258" s="8"/>
      <c r="KS258" s="8"/>
      <c r="KT258" s="8"/>
      <c r="KU258" s="8"/>
      <c r="KV258" s="8"/>
      <c r="KW258" s="8"/>
      <c r="KX258" s="8"/>
      <c r="KY258" s="8"/>
      <c r="KZ258" s="8"/>
      <c r="LA258" s="8"/>
      <c r="LB258" s="8"/>
      <c r="LC258" s="8"/>
      <c r="LD258" s="8"/>
      <c r="LE258" s="8"/>
      <c r="LF258" s="8"/>
      <c r="LG258" s="8"/>
      <c r="LH258" s="8"/>
      <c r="LI258" s="8"/>
      <c r="LJ258" s="8"/>
      <c r="LK258" s="8"/>
      <c r="LL258" s="8"/>
      <c r="LM258" s="8"/>
      <c r="LN258" s="8"/>
      <c r="LO258" s="8"/>
      <c r="LP258" s="8"/>
      <c r="LQ258" s="8"/>
      <c r="LR258" s="8"/>
      <c r="LS258" s="8"/>
      <c r="LT258" s="8"/>
      <c r="LU258" s="8"/>
      <c r="LV258" s="8"/>
      <c r="LW258" s="8"/>
      <c r="LX258" s="8"/>
      <c r="LY258" s="8"/>
      <c r="LZ258" s="8"/>
      <c r="MA258" s="8"/>
      <c r="MB258" s="8"/>
      <c r="MC258" s="8"/>
      <c r="MD258" s="8"/>
      <c r="ME258" s="8"/>
      <c r="MF258" s="8"/>
      <c r="MG258" s="8"/>
      <c r="MH258" s="8"/>
      <c r="MI258" s="8"/>
      <c r="MJ258" s="8"/>
      <c r="MK258" s="8"/>
      <c r="ML258" s="8"/>
      <c r="MM258" s="8"/>
      <c r="MN258" s="8"/>
      <c r="MO258" s="8"/>
      <c r="MP258" s="8"/>
      <c r="MQ258" s="8"/>
      <c r="MR258" s="8"/>
      <c r="MS258" s="8"/>
      <c r="MT258" s="8"/>
      <c r="MU258" s="8"/>
      <c r="MV258" s="8"/>
      <c r="MW258" s="8"/>
      <c r="MX258" s="8"/>
      <c r="MY258" s="8"/>
      <c r="MZ258" s="8"/>
      <c r="NA258" s="8"/>
      <c r="NB258" s="8"/>
      <c r="NC258" s="8"/>
      <c r="ND258" s="8"/>
      <c r="NE258" s="8"/>
      <c r="NF258" s="8"/>
      <c r="NG258" s="8"/>
      <c r="NH258" s="8"/>
      <c r="NI258" s="8"/>
      <c r="NJ258" s="8"/>
      <c r="NK258" s="8"/>
      <c r="NL258" s="8"/>
      <c r="NM258" s="8"/>
      <c r="NN258" s="8"/>
      <c r="NO258" s="8"/>
      <c r="NP258" s="8"/>
      <c r="NQ258" s="8"/>
      <c r="NR258" s="8"/>
      <c r="NS258" s="8"/>
      <c r="NT258" s="8"/>
      <c r="NU258" s="8"/>
      <c r="NV258" s="8"/>
      <c r="NW258" s="8"/>
      <c r="NX258" s="8"/>
      <c r="NY258" s="8"/>
      <c r="NZ258" s="8"/>
      <c r="OA258" s="8"/>
      <c r="OB258" s="8"/>
      <c r="OC258" s="8"/>
      <c r="OD258" s="8"/>
      <c r="OE258" s="8"/>
      <c r="OF258" s="8"/>
      <c r="OG258" s="8"/>
      <c r="OH258" s="8"/>
      <c r="OI258" s="8"/>
      <c r="OJ258" s="8"/>
      <c r="OK258" s="8"/>
      <c r="OL258" s="8"/>
      <c r="OM258" s="8"/>
      <c r="ON258" s="8"/>
      <c r="OO258" s="8"/>
      <c r="OP258" s="8"/>
      <c r="OQ258" s="8"/>
      <c r="OR258" s="8"/>
      <c r="OS258" s="8"/>
      <c r="OT258" s="8"/>
      <c r="OU258" s="8"/>
      <c r="OV258" s="8"/>
      <c r="OW258" s="8"/>
      <c r="OX258" s="8"/>
      <c r="OY258" s="8"/>
      <c r="OZ258" s="8"/>
      <c r="PA258" s="8"/>
      <c r="PB258" s="8"/>
      <c r="PC258" s="8"/>
      <c r="PD258" s="8"/>
      <c r="PE258" s="8"/>
      <c r="PF258" s="8"/>
      <c r="PG258" s="8"/>
      <c r="PH258" s="8"/>
      <c r="PI258" s="8"/>
      <c r="PJ258" s="8"/>
      <c r="PK258" s="8"/>
      <c r="PL258" s="8"/>
      <c r="PM258" s="8"/>
      <c r="PN258" s="8"/>
      <c r="PO258" s="8"/>
      <c r="PP258" s="8"/>
      <c r="PQ258" s="8"/>
      <c r="PR258" s="8"/>
      <c r="PS258" s="8"/>
      <c r="PT258" s="8"/>
      <c r="PU258" s="8"/>
      <c r="PV258" s="8"/>
      <c r="PW258" s="8"/>
      <c r="PX258" s="8"/>
      <c r="PY258" s="8"/>
      <c r="PZ258" s="8"/>
      <c r="QA258" s="8"/>
      <c r="QB258" s="8"/>
      <c r="QC258" s="8"/>
      <c r="QD258" s="8"/>
      <c r="QE258" s="8"/>
      <c r="QF258" s="8"/>
      <c r="QG258" s="8"/>
      <c r="QH258" s="8"/>
      <c r="QI258" s="8"/>
      <c r="QJ258" s="8"/>
      <c r="QK258" s="8"/>
      <c r="QL258" s="8"/>
      <c r="QM258" s="8"/>
      <c r="QN258" s="8"/>
      <c r="QO258" s="8"/>
      <c r="QP258" s="8"/>
      <c r="QQ258" s="8"/>
      <c r="QR258" s="8"/>
      <c r="QS258" s="8"/>
      <c r="QT258" s="8"/>
      <c r="QU258" s="8"/>
      <c r="QV258" s="8"/>
      <c r="QW258" s="8"/>
      <c r="QX258" s="8"/>
      <c r="QY258" s="8"/>
      <c r="QZ258" s="8"/>
      <c r="RA258" s="8"/>
      <c r="RB258" s="8"/>
      <c r="RC258" s="8"/>
      <c r="RD258" s="8"/>
      <c r="RE258" s="8"/>
      <c r="RF258" s="8"/>
      <c r="RG258" s="8"/>
      <c r="RH258" s="8"/>
      <c r="RI258" s="8"/>
      <c r="RJ258" s="8"/>
      <c r="RK258" s="8"/>
      <c r="RL258" s="8"/>
      <c r="RM258" s="8"/>
      <c r="RN258" s="8"/>
      <c r="RO258" s="8"/>
      <c r="RP258" s="8"/>
      <c r="RQ258" s="8"/>
      <c r="RR258" s="8"/>
      <c r="RS258" s="8"/>
      <c r="RT258" s="8"/>
      <c r="RU258" s="8"/>
      <c r="RV258" s="8"/>
      <c r="RW258" s="8"/>
      <c r="RX258" s="8"/>
      <c r="RY258" s="8"/>
      <c r="RZ258" s="8"/>
      <c r="SA258" s="8"/>
      <c r="SB258" s="8"/>
      <c r="SC258" s="8"/>
      <c r="SD258" s="8"/>
      <c r="SE258" s="8"/>
      <c r="SF258" s="8"/>
      <c r="SG258" s="8"/>
      <c r="SH258" s="8"/>
      <c r="SI258" s="8"/>
      <c r="SJ258" s="8"/>
      <c r="SK258" s="8"/>
      <c r="SL258" s="8"/>
      <c r="SM258" s="8"/>
      <c r="SN258" s="8"/>
      <c r="SO258" s="8"/>
      <c r="SP258" s="8"/>
      <c r="SQ258" s="8"/>
      <c r="SR258" s="8"/>
      <c r="SS258" s="8"/>
      <c r="ST258" s="8"/>
      <c r="SU258" s="8"/>
      <c r="SV258" s="8"/>
      <c r="SW258" s="8"/>
      <c r="SX258" s="8"/>
      <c r="SY258" s="8"/>
      <c r="SZ258" s="8"/>
      <c r="TA258" s="8"/>
      <c r="TB258" s="8"/>
      <c r="TC258" s="8"/>
      <c r="TD258" s="8"/>
      <c r="TE258" s="8"/>
      <c r="TF258" s="8"/>
      <c r="TG258" s="8"/>
      <c r="TH258" s="8"/>
      <c r="TI258" s="8"/>
      <c r="TJ258" s="8"/>
      <c r="TK258" s="8"/>
      <c r="TL258" s="8"/>
      <c r="TM258" s="8"/>
      <c r="TN258" s="8"/>
      <c r="TO258" s="8"/>
      <c r="TP258" s="8"/>
      <c r="TQ258" s="8"/>
      <c r="TR258" s="8"/>
      <c r="TS258" s="8"/>
      <c r="TT258" s="8"/>
      <c r="TU258" s="8"/>
      <c r="TV258" s="8"/>
      <c r="TW258" s="8"/>
      <c r="TX258" s="8"/>
      <c r="TY258" s="8"/>
      <c r="TZ258" s="8"/>
      <c r="UA258" s="8"/>
      <c r="UB258" s="8"/>
      <c r="UC258" s="8"/>
      <c r="UD258" s="8"/>
      <c r="UE258" s="8"/>
      <c r="UF258" s="8"/>
      <c r="UG258" s="8"/>
      <c r="UH258" s="8"/>
      <c r="UI258" s="8"/>
      <c r="UJ258" s="8"/>
      <c r="UK258" s="8"/>
      <c r="UL258" s="8"/>
      <c r="UM258" s="8"/>
      <c r="UN258" s="8"/>
      <c r="UO258" s="8"/>
      <c r="UP258" s="8"/>
      <c r="UQ258" s="8"/>
      <c r="UR258" s="8"/>
      <c r="US258" s="8"/>
      <c r="UT258" s="8"/>
      <c r="UU258" s="8"/>
      <c r="UV258" s="8"/>
      <c r="UW258" s="8"/>
      <c r="UX258" s="8"/>
      <c r="UY258" s="8"/>
      <c r="UZ258" s="8"/>
      <c r="VA258" s="8"/>
      <c r="VB258" s="8"/>
      <c r="VC258" s="8"/>
      <c r="VD258" s="8"/>
      <c r="VE258" s="8"/>
      <c r="VF258" s="8"/>
      <c r="VG258" s="8"/>
      <c r="VH258" s="8"/>
      <c r="VI258" s="8"/>
      <c r="VJ258" s="8"/>
      <c r="VK258" s="8"/>
      <c r="VL258" s="8"/>
      <c r="VM258" s="8"/>
      <c r="VN258" s="8"/>
      <c r="VO258" s="8"/>
      <c r="VP258" s="8"/>
      <c r="VQ258" s="8"/>
      <c r="VR258" s="8"/>
      <c r="VS258" s="8"/>
      <c r="VT258" s="8"/>
      <c r="VU258" s="8"/>
      <c r="VV258" s="8"/>
      <c r="VW258" s="8"/>
      <c r="VX258" s="8"/>
      <c r="VY258" s="8"/>
      <c r="VZ258" s="8"/>
      <c r="WA258" s="8"/>
      <c r="WB258" s="8"/>
      <c r="WC258" s="8"/>
      <c r="WD258" s="8"/>
      <c r="WE258" s="8"/>
      <c r="WF258" s="8"/>
      <c r="WG258" s="8"/>
      <c r="WH258" s="8"/>
      <c r="WI258" s="8"/>
      <c r="WJ258" s="8"/>
      <c r="WK258" s="8"/>
      <c r="WL258" s="8"/>
      <c r="WM258" s="8"/>
      <c r="WN258" s="8"/>
      <c r="WO258" s="8"/>
      <c r="WP258" s="8"/>
      <c r="WQ258" s="8"/>
      <c r="WR258" s="8"/>
      <c r="WS258" s="8"/>
      <c r="WT258" s="8"/>
      <c r="WU258" s="8"/>
      <c r="WV258" s="8"/>
      <c r="WW258" s="8"/>
      <c r="WX258" s="8"/>
      <c r="WY258" s="8"/>
      <c r="WZ258" s="8"/>
      <c r="XA258" s="8"/>
      <c r="XB258" s="8"/>
      <c r="XC258" s="8"/>
      <c r="XD258" s="8"/>
      <c r="XE258" s="8"/>
      <c r="XF258" s="8"/>
      <c r="XG258" s="8"/>
      <c r="XH258" s="8"/>
      <c r="XI258" s="8"/>
      <c r="XJ258" s="8"/>
      <c r="XK258" s="8"/>
      <c r="XL258" s="8"/>
      <c r="XM258" s="8"/>
      <c r="XN258" s="8"/>
      <c r="XO258" s="8"/>
      <c r="XP258" s="8"/>
      <c r="XQ258" s="8"/>
      <c r="XR258" s="8"/>
      <c r="XS258" s="8"/>
      <c r="XT258" s="8"/>
      <c r="XU258" s="8"/>
      <c r="XV258" s="8"/>
      <c r="XW258" s="8"/>
      <c r="XX258" s="8"/>
      <c r="XY258" s="8"/>
      <c r="XZ258" s="8"/>
      <c r="YA258" s="8"/>
      <c r="YB258" s="8"/>
      <c r="YC258" s="8"/>
      <c r="YD258" s="8"/>
      <c r="YE258" s="8"/>
      <c r="YF258" s="8"/>
      <c r="YG258" s="8"/>
      <c r="YH258" s="8"/>
      <c r="YI258" s="8"/>
      <c r="YJ258" s="8"/>
      <c r="YK258" s="8"/>
      <c r="YL258" s="8"/>
      <c r="YM258" s="8"/>
      <c r="YN258" s="8"/>
      <c r="YO258" s="8"/>
      <c r="YP258" s="8"/>
      <c r="YQ258" s="8"/>
      <c r="YR258" s="8"/>
      <c r="YS258" s="8"/>
      <c r="YT258" s="8"/>
      <c r="YU258" s="8"/>
      <c r="YV258" s="8"/>
      <c r="YW258" s="8"/>
      <c r="YX258" s="8"/>
      <c r="YY258" s="8"/>
      <c r="YZ258" s="8"/>
      <c r="ZA258" s="8"/>
      <c r="ZB258" s="8"/>
      <c r="ZC258" s="8"/>
      <c r="ZD258" s="8"/>
      <c r="ZE258" s="8"/>
      <c r="ZF258" s="8"/>
      <c r="ZG258" s="8"/>
      <c r="ZH258" s="8"/>
      <c r="ZI258" s="8"/>
      <c r="ZJ258" s="8"/>
      <c r="ZK258" s="8"/>
      <c r="ZL258" s="8"/>
      <c r="ZM258" s="8"/>
      <c r="ZN258" s="8"/>
      <c r="ZO258" s="8"/>
      <c r="ZP258" s="8"/>
      <c r="ZQ258" s="8"/>
      <c r="ZR258" s="8"/>
      <c r="ZS258" s="8"/>
      <c r="ZT258" s="8"/>
      <c r="ZU258" s="8"/>
      <c r="ZV258" s="8"/>
      <c r="ZW258" s="8"/>
      <c r="ZX258" s="8"/>
      <c r="ZY258" s="8"/>
      <c r="ZZ258" s="8"/>
      <c r="AAA258" s="8"/>
      <c r="AAB258" s="8"/>
      <c r="AAC258" s="8"/>
      <c r="AAD258" s="8"/>
      <c r="AAE258" s="8"/>
      <c r="AAF258" s="8"/>
      <c r="AAG258" s="8"/>
      <c r="AAH258" s="8"/>
      <c r="AAI258" s="8"/>
      <c r="AAJ258" s="8"/>
      <c r="AAK258" s="8"/>
      <c r="AAL258" s="8"/>
      <c r="AAM258" s="8"/>
      <c r="AAN258" s="8"/>
      <c r="AAO258" s="8"/>
      <c r="AAP258" s="8"/>
      <c r="AAQ258" s="8"/>
      <c r="AAR258" s="8"/>
      <c r="AAS258" s="8"/>
      <c r="AAT258" s="8"/>
      <c r="AAU258" s="8"/>
      <c r="AAV258" s="8"/>
      <c r="AAW258" s="8"/>
      <c r="AAX258" s="8"/>
      <c r="AAY258" s="8"/>
      <c r="AAZ258" s="8"/>
      <c r="ABA258" s="8"/>
      <c r="ABB258" s="8"/>
      <c r="ABC258" s="8"/>
      <c r="ABD258" s="8"/>
      <c r="ABE258" s="8"/>
      <c r="ABF258" s="8"/>
      <c r="ABG258" s="8"/>
      <c r="ABH258" s="8"/>
      <c r="ABI258" s="8"/>
      <c r="ABJ258" s="8"/>
      <c r="ABK258" s="8"/>
      <c r="ABL258" s="8"/>
      <c r="ABM258" s="8"/>
      <c r="ABN258" s="8"/>
      <c r="ABO258" s="8"/>
      <c r="ABP258" s="8"/>
      <c r="ABQ258" s="8"/>
      <c r="ABR258" s="8"/>
      <c r="ABS258" s="8"/>
      <c r="ABT258" s="8"/>
      <c r="ABU258" s="8"/>
      <c r="ABV258" s="8"/>
      <c r="ABW258" s="8"/>
      <c r="ABX258" s="8"/>
      <c r="ABY258" s="8"/>
      <c r="ABZ258" s="8"/>
      <c r="ACA258" s="8"/>
      <c r="ACB258" s="8"/>
      <c r="ACC258" s="8"/>
      <c r="ACD258" s="8"/>
      <c r="ACE258" s="8"/>
      <c r="ACF258" s="8"/>
      <c r="ACG258" s="8"/>
      <c r="ACH258" s="8"/>
      <c r="ACI258" s="8"/>
      <c r="ACJ258" s="8"/>
      <c r="ACK258" s="8"/>
      <c r="ACL258" s="8"/>
      <c r="ACM258" s="8"/>
      <c r="ACN258" s="8"/>
      <c r="ACO258" s="8"/>
      <c r="ACP258" s="8"/>
      <c r="ACQ258" s="8"/>
      <c r="ACR258" s="8"/>
      <c r="ACS258" s="8"/>
      <c r="ACT258" s="8"/>
      <c r="ACU258" s="8"/>
      <c r="ACV258" s="8"/>
      <c r="ACW258" s="8"/>
      <c r="ACX258" s="8"/>
      <c r="ACY258" s="8"/>
      <c r="ACZ258" s="8"/>
      <c r="ADA258" s="8"/>
      <c r="ADB258" s="8"/>
      <c r="ADC258" s="8"/>
      <c r="ADD258" s="8"/>
      <c r="ADE258" s="8"/>
      <c r="ADF258" s="8"/>
      <c r="ADG258" s="8"/>
      <c r="ADH258" s="8"/>
      <c r="ADI258" s="8"/>
      <c r="ADJ258" s="8"/>
      <c r="ADK258" s="8"/>
      <c r="ADL258" s="8"/>
      <c r="ADM258" s="8"/>
      <c r="ADN258" s="8"/>
      <c r="ADO258" s="8"/>
      <c r="ADP258" s="8"/>
      <c r="ADQ258" s="8"/>
      <c r="ADR258" s="8"/>
      <c r="ADS258" s="8"/>
      <c r="ADT258" s="8"/>
      <c r="ADU258" s="8"/>
      <c r="ADV258" s="8"/>
      <c r="ADW258" s="8"/>
      <c r="ADX258" s="8"/>
      <c r="ADY258" s="8"/>
      <c r="ADZ258" s="8"/>
      <c r="AEA258" s="8"/>
      <c r="AEB258" s="8"/>
      <c r="AEC258" s="8"/>
      <c r="AED258" s="8"/>
      <c r="AEE258" s="8"/>
      <c r="AEF258" s="8"/>
      <c r="AEG258" s="8"/>
      <c r="AEH258" s="8"/>
      <c r="AEI258" s="8"/>
      <c r="AEJ258" s="8"/>
      <c r="AEK258" s="8"/>
      <c r="AEL258" s="8"/>
      <c r="AEM258" s="8"/>
      <c r="AEN258" s="8"/>
      <c r="AEO258" s="8"/>
      <c r="AEP258" s="8"/>
      <c r="AEQ258" s="8"/>
      <c r="AER258" s="8"/>
      <c r="AES258" s="8"/>
      <c r="AET258" s="8"/>
      <c r="AEU258" s="8"/>
      <c r="AEV258" s="8"/>
      <c r="AEW258" s="8"/>
      <c r="AEX258" s="8"/>
      <c r="AEY258" s="8"/>
      <c r="AEZ258" s="8"/>
      <c r="AFA258" s="8"/>
      <c r="AFB258" s="8"/>
      <c r="AFC258" s="8"/>
      <c r="AFD258" s="8"/>
      <c r="AFE258" s="8"/>
      <c r="AFF258" s="8"/>
      <c r="AFG258" s="8"/>
      <c r="AFH258" s="8"/>
      <c r="AFI258" s="8"/>
      <c r="AFJ258" s="8"/>
      <c r="AFK258" s="8"/>
      <c r="AFL258" s="8"/>
      <c r="AFM258" s="8"/>
      <c r="AFN258" s="8"/>
      <c r="AFO258" s="8"/>
      <c r="AFP258" s="8"/>
      <c r="AFQ258" s="8"/>
      <c r="AFR258" s="8"/>
      <c r="AFS258" s="8"/>
      <c r="AFT258" s="8"/>
      <c r="AFU258" s="8"/>
      <c r="AFV258" s="8"/>
      <c r="AFW258" s="8"/>
      <c r="AFX258" s="8"/>
      <c r="AFY258" s="8"/>
      <c r="AFZ258" s="8"/>
      <c r="AGA258" s="8"/>
      <c r="AGB258" s="8"/>
      <c r="AGC258" s="8"/>
      <c r="AGD258" s="8"/>
      <c r="AGE258" s="8"/>
      <c r="AGF258" s="8"/>
      <c r="AGG258" s="8"/>
      <c r="AGH258" s="8"/>
      <c r="AGI258" s="8"/>
      <c r="AGJ258" s="8"/>
      <c r="AGK258" s="8"/>
      <c r="AGL258" s="8"/>
      <c r="AGM258" s="8"/>
      <c r="AGN258" s="8"/>
      <c r="AGO258" s="8"/>
      <c r="AGP258" s="8"/>
      <c r="AGQ258" s="8"/>
      <c r="AGR258" s="8"/>
      <c r="AGS258" s="8"/>
      <c r="AGT258" s="8"/>
      <c r="AGU258" s="8"/>
      <c r="AGV258" s="8"/>
      <c r="AGW258" s="8"/>
      <c r="AGX258" s="8"/>
      <c r="AGY258" s="8"/>
      <c r="AGZ258" s="8"/>
      <c r="AHA258" s="8"/>
      <c r="AHB258" s="8"/>
      <c r="AHC258" s="8"/>
      <c r="AHD258" s="8"/>
      <c r="AHE258" s="8"/>
      <c r="AHF258" s="8"/>
      <c r="AHG258" s="8"/>
      <c r="AHH258" s="8"/>
      <c r="AHI258" s="8"/>
      <c r="AHJ258" s="8"/>
      <c r="AHK258" s="8"/>
      <c r="AHL258" s="8"/>
      <c r="AHM258" s="8"/>
      <c r="AHN258" s="8"/>
      <c r="AHO258" s="8"/>
      <c r="AHP258" s="8"/>
      <c r="AHQ258" s="8"/>
      <c r="AHR258" s="8"/>
      <c r="AHS258" s="8"/>
      <c r="AHT258" s="8"/>
      <c r="AHU258" s="8"/>
      <c r="AHV258" s="8"/>
      <c r="AHW258" s="8"/>
      <c r="AHX258" s="8"/>
      <c r="AHY258" s="8"/>
      <c r="AHZ258" s="8"/>
      <c r="AIA258" s="8"/>
      <c r="AIB258" s="8"/>
      <c r="AIC258" s="8"/>
      <c r="AID258" s="8"/>
      <c r="AIE258" s="8"/>
      <c r="AIF258" s="8"/>
      <c r="AIG258" s="8"/>
      <c r="AIH258" s="8"/>
      <c r="AII258" s="8"/>
      <c r="AIJ258" s="8"/>
      <c r="AIK258" s="8"/>
      <c r="AIL258" s="8"/>
      <c r="AIM258" s="8"/>
      <c r="AIN258" s="8"/>
      <c r="AIO258" s="8"/>
      <c r="AIP258" s="8"/>
      <c r="AIQ258" s="8"/>
      <c r="AIR258" s="8"/>
      <c r="AIS258" s="8"/>
      <c r="AIT258" s="8"/>
      <c r="AIU258" s="8"/>
      <c r="AIV258" s="8"/>
      <c r="AIW258" s="8"/>
      <c r="AIX258" s="8"/>
      <c r="AIY258" s="8"/>
      <c r="AIZ258" s="8"/>
      <c r="AJA258" s="8"/>
      <c r="AJB258" s="8"/>
      <c r="AJC258" s="8"/>
      <c r="AJD258" s="8"/>
      <c r="AJE258" s="8"/>
      <c r="AJF258" s="8"/>
      <c r="AJG258" s="8"/>
      <c r="AJH258" s="8"/>
      <c r="AJI258" s="8"/>
      <c r="AJJ258" s="8"/>
      <c r="AJK258" s="8"/>
      <c r="AJL258" s="8"/>
      <c r="AJM258" s="8"/>
      <c r="AJN258" s="8"/>
      <c r="AJO258" s="8"/>
      <c r="AJP258" s="8"/>
      <c r="AJQ258" s="8"/>
      <c r="AJR258" s="8"/>
      <c r="AJS258" s="8"/>
      <c r="AJT258" s="8"/>
      <c r="AJU258" s="8"/>
      <c r="AJV258" s="8"/>
      <c r="AJW258" s="8"/>
      <c r="AJX258" s="8"/>
      <c r="AJY258" s="8"/>
      <c r="AJZ258" s="8"/>
      <c r="AKA258" s="8"/>
      <c r="AKB258" s="8"/>
      <c r="AKC258" s="8"/>
      <c r="AKD258" s="8"/>
      <c r="AKE258" s="8"/>
      <c r="AKF258" s="8"/>
      <c r="AKG258" s="8"/>
      <c r="AKH258" s="8"/>
      <c r="AKI258" s="8"/>
      <c r="AKJ258" s="8"/>
      <c r="AKK258" s="8"/>
      <c r="AKL258" s="8"/>
      <c r="AKM258" s="8"/>
      <c r="AKN258" s="8"/>
      <c r="AKO258" s="8"/>
      <c r="AKP258" s="8"/>
      <c r="AKQ258" s="8"/>
    </row>
    <row r="259" spans="1:979" s="601" customFormat="1" ht="38.25" customHeight="1" x14ac:dyDescent="0.25">
      <c r="A259" s="593" t="s">
        <v>232</v>
      </c>
      <c r="B259" s="594" t="s">
        <v>74</v>
      </c>
      <c r="C259" s="595">
        <f>C257+C178</f>
        <v>7105927.9000000004</v>
      </c>
      <c r="D259" s="595">
        <f>D257+D178</f>
        <v>1855389.21</v>
      </c>
      <c r="E259" s="595">
        <f>E257+E178</f>
        <v>5250538.6900000004</v>
      </c>
      <c r="F259" s="205">
        <f>D259/C259*100</f>
        <v>26.110442381493904</v>
      </c>
      <c r="G259" s="595">
        <f>G257+G178</f>
        <v>3712039</v>
      </c>
      <c r="H259" s="595">
        <f>H257+H178</f>
        <v>1855389.21</v>
      </c>
      <c r="I259" s="595">
        <f t="shared" si="57"/>
        <v>49.983020383137138</v>
      </c>
      <c r="J259" s="596"/>
      <c r="K259" s="596"/>
      <c r="L259" s="596"/>
      <c r="M259" s="596"/>
      <c r="N259" s="596"/>
      <c r="O259" s="596"/>
      <c r="P259" s="596"/>
      <c r="Q259" s="596"/>
      <c r="R259" s="596"/>
      <c r="S259" s="596"/>
      <c r="T259" s="596"/>
      <c r="U259" s="596"/>
      <c r="V259" s="596"/>
      <c r="W259" s="596"/>
      <c r="X259" s="596"/>
      <c r="Y259" s="596"/>
      <c r="Z259" s="596"/>
      <c r="AA259" s="596"/>
      <c r="AB259" s="596"/>
      <c r="AC259" s="35">
        <f t="shared" si="60"/>
        <v>1856649.79</v>
      </c>
      <c r="AD259" s="27">
        <f t="shared" si="62"/>
        <v>7105927.9000000004</v>
      </c>
      <c r="AE259" s="597"/>
      <c r="AF259" s="27">
        <f t="shared" si="51"/>
        <v>7105927.9000000004</v>
      </c>
      <c r="AG259" s="598"/>
      <c r="AH259" s="598"/>
      <c r="AI259" s="598"/>
      <c r="AJ259" s="598"/>
      <c r="AK259" s="170"/>
      <c r="AL259" s="170"/>
      <c r="AM259" s="170"/>
      <c r="AN259" s="170"/>
      <c r="AO259" s="170"/>
      <c r="AP259" s="170"/>
      <c r="AQ259" s="599"/>
      <c r="AR259" s="599"/>
      <c r="AS259" s="599"/>
      <c r="AT259" s="599"/>
      <c r="AU259" s="599"/>
      <c r="AV259" s="599"/>
      <c r="AW259" s="599"/>
      <c r="AX259" s="599"/>
      <c r="AY259" s="599"/>
      <c r="AZ259" s="599"/>
      <c r="BA259" s="599"/>
      <c r="BB259" s="599"/>
      <c r="BC259" s="599"/>
      <c r="BD259" s="599"/>
      <c r="BE259" s="599"/>
      <c r="BF259" s="599"/>
      <c r="BG259" s="599"/>
      <c r="BH259" s="599"/>
      <c r="BI259" s="599"/>
      <c r="BJ259" s="599"/>
      <c r="BK259" s="599"/>
      <c r="BL259" s="599"/>
      <c r="BM259" s="599"/>
      <c r="BN259" s="599"/>
      <c r="BO259" s="599"/>
      <c r="BP259" s="599"/>
      <c r="BQ259" s="599"/>
      <c r="BR259" s="599"/>
      <c r="BS259" s="599"/>
      <c r="BT259" s="600"/>
      <c r="BU259" s="600"/>
    </row>
    <row r="260" spans="1:979" s="613" customFormat="1" ht="40.5" hidden="1" customHeight="1" x14ac:dyDescent="0.25">
      <c r="A260" s="602"/>
      <c r="B260" s="603"/>
      <c r="C260" s="604"/>
      <c r="D260" s="605" t="s">
        <v>233</v>
      </c>
      <c r="E260" s="605"/>
      <c r="F260" s="605"/>
      <c r="G260" s="606" t="str">
        <f>'[1]Свод школы '!G260</f>
        <v>2023 год</v>
      </c>
      <c r="H260" s="607"/>
      <c r="I260" s="608" t="e">
        <f t="shared" si="57"/>
        <v>#VALUE!</v>
      </c>
      <c r="J260" s="608"/>
      <c r="K260" s="608"/>
      <c r="L260" s="608"/>
      <c r="M260" s="608"/>
      <c r="N260" s="608"/>
      <c r="O260" s="608"/>
      <c r="P260" s="608"/>
      <c r="Q260" s="608"/>
      <c r="R260" s="608"/>
      <c r="S260" s="608"/>
      <c r="T260" s="608"/>
      <c r="U260" s="608"/>
      <c r="V260" s="608"/>
      <c r="W260" s="608"/>
      <c r="X260" s="608"/>
      <c r="Y260" s="608"/>
      <c r="Z260" s="608"/>
      <c r="AA260" s="608"/>
      <c r="AB260" s="608"/>
      <c r="AC260" s="35"/>
      <c r="AD260" s="27">
        <f t="shared" si="62"/>
        <v>0</v>
      </c>
      <c r="AE260" s="609"/>
      <c r="AF260" s="27">
        <f t="shared" si="51"/>
        <v>0</v>
      </c>
      <c r="AG260" s="610"/>
      <c r="AH260" s="611"/>
      <c r="AI260" s="611"/>
      <c r="AJ260" s="611"/>
      <c r="AK260" s="612"/>
      <c r="AL260" s="612"/>
      <c r="AM260" s="612"/>
      <c r="AN260" s="612"/>
      <c r="AO260" s="612"/>
      <c r="AP260" s="612"/>
      <c r="AQ260" s="612"/>
      <c r="AR260" s="612"/>
      <c r="AS260" s="612"/>
      <c r="AT260" s="612"/>
      <c r="AU260" s="612"/>
      <c r="AV260" s="612"/>
      <c r="AW260" s="612"/>
      <c r="AX260" s="612"/>
      <c r="AY260" s="612"/>
      <c r="AZ260" s="612"/>
      <c r="BA260" s="612"/>
      <c r="BB260" s="612"/>
      <c r="BC260" s="612"/>
      <c r="BD260" s="612"/>
      <c r="BE260" s="612"/>
      <c r="BF260" s="612"/>
      <c r="BG260" s="612"/>
      <c r="BH260" s="612"/>
      <c r="BI260" s="612"/>
      <c r="BJ260" s="612"/>
      <c r="BK260" s="612"/>
      <c r="BL260" s="612"/>
      <c r="BM260" s="612"/>
      <c r="BN260" s="612"/>
      <c r="BO260" s="612"/>
      <c r="BP260" s="612"/>
      <c r="BQ260" s="612"/>
      <c r="BR260" s="612"/>
      <c r="BS260" s="612"/>
      <c r="BT260" s="612"/>
      <c r="BU260" s="612"/>
    </row>
    <row r="261" spans="1:979" s="625" customFormat="1" ht="26.25" hidden="1" customHeight="1" x14ac:dyDescent="0.25">
      <c r="A261" s="614" t="s">
        <v>234</v>
      </c>
      <c r="B261" s="615"/>
      <c r="C261" s="616">
        <f>C262</f>
        <v>0</v>
      </c>
      <c r="D261" s="617">
        <f t="shared" ref="D261:H262" si="68">D262</f>
        <v>0</v>
      </c>
      <c r="E261" s="617">
        <f t="shared" si="68"/>
        <v>0</v>
      </c>
      <c r="F261" s="618" t="e">
        <f>D261/C261*100</f>
        <v>#DIV/0!</v>
      </c>
      <c r="G261" s="617">
        <f t="shared" si="68"/>
        <v>0</v>
      </c>
      <c r="H261" s="617">
        <f t="shared" si="68"/>
        <v>0</v>
      </c>
      <c r="I261" s="619" t="e">
        <f t="shared" si="57"/>
        <v>#DIV/0!</v>
      </c>
      <c r="J261" s="620"/>
      <c r="K261" s="620"/>
      <c r="L261" s="620"/>
      <c r="M261" s="620"/>
      <c r="N261" s="620"/>
      <c r="O261" s="620"/>
      <c r="P261" s="620"/>
      <c r="Q261" s="620"/>
      <c r="R261" s="620"/>
      <c r="S261" s="620"/>
      <c r="T261" s="620"/>
      <c r="U261" s="620"/>
      <c r="V261" s="620"/>
      <c r="W261" s="620"/>
      <c r="X261" s="620"/>
      <c r="Y261" s="620"/>
      <c r="Z261" s="620"/>
      <c r="AA261" s="620"/>
      <c r="AB261" s="620"/>
      <c r="AC261" s="35">
        <f t="shared" si="60"/>
        <v>0</v>
      </c>
      <c r="AD261" s="27">
        <f t="shared" si="62"/>
        <v>0</v>
      </c>
      <c r="AE261" s="621"/>
      <c r="AF261" s="27">
        <f t="shared" si="51"/>
        <v>0</v>
      </c>
      <c r="AG261" s="622"/>
      <c r="AH261" s="623"/>
      <c r="AI261" s="623"/>
      <c r="AJ261" s="623"/>
      <c r="AK261" s="624"/>
      <c r="AL261" s="624"/>
      <c r="AM261" s="624"/>
      <c r="AN261" s="624"/>
      <c r="AO261" s="624"/>
      <c r="AP261" s="624"/>
      <c r="AQ261" s="624"/>
      <c r="AR261" s="624"/>
      <c r="AS261" s="624"/>
      <c r="AT261" s="624"/>
      <c r="AU261" s="624"/>
      <c r="AV261" s="624"/>
      <c r="AW261" s="624"/>
      <c r="AX261" s="624"/>
      <c r="AY261" s="624"/>
      <c r="AZ261" s="624"/>
      <c r="BA261" s="624"/>
      <c r="BB261" s="624"/>
      <c r="BC261" s="624"/>
      <c r="BD261" s="624"/>
      <c r="BE261" s="624"/>
      <c r="BF261" s="624"/>
      <c r="BG261" s="624"/>
      <c r="BH261" s="624"/>
      <c r="BI261" s="624"/>
      <c r="BJ261" s="624"/>
      <c r="BK261" s="624"/>
      <c r="BL261" s="624"/>
      <c r="BM261" s="624"/>
      <c r="BN261" s="624"/>
      <c r="BO261" s="624"/>
      <c r="BP261" s="624"/>
      <c r="BQ261" s="624"/>
      <c r="BR261" s="624"/>
      <c r="BS261" s="624"/>
      <c r="BT261" s="624"/>
      <c r="BU261" s="624"/>
    </row>
    <row r="262" spans="1:979" s="637" customFormat="1" ht="30" hidden="1" customHeight="1" x14ac:dyDescent="0.25">
      <c r="A262" s="626" t="s">
        <v>235</v>
      </c>
      <c r="B262" s="627" t="s">
        <v>236</v>
      </c>
      <c r="C262" s="628">
        <f>C263</f>
        <v>0</v>
      </c>
      <c r="D262" s="629">
        <f t="shared" si="68"/>
        <v>0</v>
      </c>
      <c r="E262" s="629">
        <f t="shared" si="68"/>
        <v>0</v>
      </c>
      <c r="F262" s="630" t="e">
        <f t="shared" ref="F262:F286" si="69">D262/C262*100</f>
        <v>#DIV/0!</v>
      </c>
      <c r="G262" s="629">
        <f t="shared" si="68"/>
        <v>0</v>
      </c>
      <c r="H262" s="629">
        <f t="shared" si="68"/>
        <v>0</v>
      </c>
      <c r="I262" s="631" t="e">
        <f t="shared" si="57"/>
        <v>#DIV/0!</v>
      </c>
      <c r="J262" s="632"/>
      <c r="K262" s="632"/>
      <c r="L262" s="632"/>
      <c r="M262" s="632"/>
      <c r="N262" s="632"/>
      <c r="O262" s="632"/>
      <c r="P262" s="632"/>
      <c r="Q262" s="632"/>
      <c r="R262" s="632"/>
      <c r="S262" s="632"/>
      <c r="T262" s="632"/>
      <c r="U262" s="632"/>
      <c r="V262" s="632"/>
      <c r="W262" s="632"/>
      <c r="X262" s="632"/>
      <c r="Y262" s="632"/>
      <c r="Z262" s="632"/>
      <c r="AA262" s="632"/>
      <c r="AB262" s="632"/>
      <c r="AC262" s="35">
        <f t="shared" si="60"/>
        <v>0</v>
      </c>
      <c r="AD262" s="27">
        <f t="shared" si="62"/>
        <v>0</v>
      </c>
      <c r="AE262" s="633"/>
      <c r="AF262" s="27">
        <f t="shared" si="51"/>
        <v>0</v>
      </c>
      <c r="AG262" s="634"/>
      <c r="AH262" s="635"/>
      <c r="AI262" s="635"/>
      <c r="AJ262" s="635"/>
      <c r="AK262" s="636"/>
      <c r="AL262" s="636"/>
      <c r="AM262" s="636"/>
      <c r="AN262" s="636"/>
      <c r="AO262" s="636"/>
      <c r="AP262" s="636"/>
      <c r="AQ262" s="636"/>
      <c r="AR262" s="636"/>
      <c r="AS262" s="636"/>
      <c r="AT262" s="636"/>
      <c r="AU262" s="636"/>
      <c r="AV262" s="636"/>
      <c r="AW262" s="636"/>
      <c r="AX262" s="636"/>
      <c r="AY262" s="636"/>
      <c r="AZ262" s="636"/>
      <c r="BA262" s="636"/>
      <c r="BB262" s="636"/>
      <c r="BC262" s="636"/>
      <c r="BD262" s="636"/>
      <c r="BE262" s="636"/>
      <c r="BF262" s="636"/>
      <c r="BG262" s="636"/>
      <c r="BH262" s="636"/>
      <c r="BI262" s="636"/>
      <c r="BJ262" s="636"/>
      <c r="BK262" s="636"/>
      <c r="BL262" s="636"/>
      <c r="BM262" s="636"/>
      <c r="BN262" s="636"/>
      <c r="BO262" s="636"/>
      <c r="BP262" s="636"/>
      <c r="BQ262" s="636"/>
      <c r="BR262" s="636"/>
      <c r="BS262" s="636"/>
      <c r="BT262" s="636"/>
      <c r="BU262" s="636"/>
    </row>
    <row r="263" spans="1:979" s="637" customFormat="1" ht="22.5" hidden="1" customHeight="1" x14ac:dyDescent="0.25">
      <c r="A263" s="638" t="s">
        <v>237</v>
      </c>
      <c r="B263" s="639"/>
      <c r="C263" s="640">
        <f>C264</f>
        <v>0</v>
      </c>
      <c r="D263" s="641">
        <f>SUM(D264:D264)</f>
        <v>0</v>
      </c>
      <c r="E263" s="641">
        <f>SUM(E264:E264)</f>
        <v>0</v>
      </c>
      <c r="F263" s="642" t="e">
        <f t="shared" si="69"/>
        <v>#DIV/0!</v>
      </c>
      <c r="G263" s="641">
        <f>SUM(G264:G264)</f>
        <v>0</v>
      </c>
      <c r="H263" s="641">
        <f>SUM(H264:H264)</f>
        <v>0</v>
      </c>
      <c r="I263" s="643" t="e">
        <f t="shared" si="57"/>
        <v>#DIV/0!</v>
      </c>
      <c r="J263" s="644"/>
      <c r="K263" s="644"/>
      <c r="L263" s="644"/>
      <c r="M263" s="644"/>
      <c r="N263" s="644"/>
      <c r="O263" s="644"/>
      <c r="P263" s="644"/>
      <c r="Q263" s="644"/>
      <c r="R263" s="644"/>
      <c r="S263" s="644"/>
      <c r="T263" s="644"/>
      <c r="U263" s="644"/>
      <c r="V263" s="644"/>
      <c r="W263" s="644"/>
      <c r="X263" s="644"/>
      <c r="Y263" s="644"/>
      <c r="Z263" s="644"/>
      <c r="AA263" s="644"/>
      <c r="AB263" s="644"/>
      <c r="AC263" s="35">
        <f t="shared" si="60"/>
        <v>0</v>
      </c>
      <c r="AD263" s="27">
        <f t="shared" si="62"/>
        <v>0</v>
      </c>
      <c r="AE263" s="633"/>
      <c r="AF263" s="27">
        <f t="shared" si="51"/>
        <v>0</v>
      </c>
      <c r="AG263" s="634"/>
      <c r="AH263" s="635"/>
      <c r="AI263" s="635"/>
      <c r="AJ263" s="635"/>
      <c r="AK263" s="636"/>
      <c r="AL263" s="636"/>
      <c r="AM263" s="636"/>
      <c r="AN263" s="636"/>
      <c r="AO263" s="636"/>
      <c r="AP263" s="636"/>
      <c r="AQ263" s="636"/>
      <c r="AR263" s="636"/>
      <c r="AS263" s="636"/>
      <c r="AT263" s="636"/>
      <c r="AU263" s="636"/>
      <c r="AV263" s="636"/>
      <c r="AW263" s="636"/>
      <c r="AX263" s="636"/>
      <c r="AY263" s="636"/>
      <c r="AZ263" s="636"/>
      <c r="BA263" s="636"/>
      <c r="BB263" s="636"/>
      <c r="BC263" s="636"/>
      <c r="BD263" s="636"/>
      <c r="BE263" s="636"/>
      <c r="BF263" s="636"/>
      <c r="BG263" s="636"/>
      <c r="BH263" s="636"/>
      <c r="BI263" s="636"/>
      <c r="BJ263" s="636"/>
      <c r="BK263" s="636"/>
      <c r="BL263" s="636"/>
      <c r="BM263" s="636"/>
      <c r="BN263" s="636"/>
      <c r="BO263" s="636"/>
      <c r="BP263" s="636"/>
      <c r="BQ263" s="636"/>
      <c r="BR263" s="636"/>
      <c r="BS263" s="636"/>
      <c r="BT263" s="636"/>
      <c r="BU263" s="636"/>
    </row>
    <row r="264" spans="1:979" s="637" customFormat="1" ht="51" hidden="1" customHeight="1" x14ac:dyDescent="0.25">
      <c r="A264" s="645" t="s">
        <v>238</v>
      </c>
      <c r="B264" s="578">
        <v>2260050</v>
      </c>
      <c r="C264" s="646"/>
      <c r="D264" s="647">
        <f>H264</f>
        <v>0</v>
      </c>
      <c r="E264" s="647">
        <f>C264-D264</f>
        <v>0</v>
      </c>
      <c r="F264" s="96" t="e">
        <f t="shared" si="69"/>
        <v>#DIV/0!</v>
      </c>
      <c r="G264" s="647"/>
      <c r="H264" s="647"/>
      <c r="I264" s="648" t="e">
        <f>H264/G264*100</f>
        <v>#DIV/0!</v>
      </c>
      <c r="J264" s="649"/>
      <c r="K264" s="649"/>
      <c r="L264" s="649"/>
      <c r="M264" s="649"/>
      <c r="N264" s="649"/>
      <c r="O264" s="649"/>
      <c r="P264" s="649"/>
      <c r="Q264" s="649"/>
      <c r="R264" s="649"/>
      <c r="S264" s="649"/>
      <c r="T264" s="649"/>
      <c r="U264" s="649"/>
      <c r="V264" s="649"/>
      <c r="W264" s="649"/>
      <c r="X264" s="649"/>
      <c r="Y264" s="649"/>
      <c r="Z264" s="649"/>
      <c r="AA264" s="649"/>
      <c r="AB264" s="649"/>
      <c r="AC264" s="35">
        <f t="shared" si="60"/>
        <v>0</v>
      </c>
      <c r="AD264" s="27">
        <f t="shared" si="62"/>
        <v>0</v>
      </c>
      <c r="AE264" s="633"/>
      <c r="AF264" s="27">
        <f t="shared" si="51"/>
        <v>0</v>
      </c>
      <c r="AG264" s="634"/>
      <c r="AH264" s="635"/>
      <c r="AI264" s="635"/>
      <c r="AJ264" s="635"/>
      <c r="AK264" s="636"/>
      <c r="AL264" s="636"/>
      <c r="AM264" s="636"/>
      <c r="AN264" s="636"/>
      <c r="AO264" s="636"/>
      <c r="AP264" s="636"/>
      <c r="AQ264" s="636"/>
      <c r="AR264" s="636"/>
      <c r="AS264" s="636"/>
      <c r="AT264" s="636"/>
      <c r="AU264" s="636"/>
      <c r="AV264" s="636"/>
      <c r="AW264" s="636"/>
      <c r="AX264" s="636"/>
      <c r="AY264" s="636"/>
      <c r="AZ264" s="636"/>
      <c r="BA264" s="636"/>
      <c r="BB264" s="636"/>
      <c r="BC264" s="636"/>
      <c r="BD264" s="636"/>
      <c r="BE264" s="636"/>
      <c r="BF264" s="636"/>
      <c r="BG264" s="636"/>
      <c r="BH264" s="636"/>
      <c r="BI264" s="636"/>
      <c r="BJ264" s="636"/>
      <c r="BK264" s="636"/>
      <c r="BL264" s="636"/>
      <c r="BM264" s="636"/>
      <c r="BN264" s="636"/>
      <c r="BO264" s="636"/>
      <c r="BP264" s="636"/>
      <c r="BQ264" s="636"/>
      <c r="BR264" s="636"/>
      <c r="BS264" s="636"/>
      <c r="BT264" s="636"/>
      <c r="BU264" s="636"/>
    </row>
    <row r="265" spans="1:979" s="637" customFormat="1" ht="26.25" hidden="1" customHeight="1" x14ac:dyDescent="0.25">
      <c r="A265" s="650" t="s">
        <v>239</v>
      </c>
      <c r="B265" s="615"/>
      <c r="C265" s="651">
        <f>C266+C273+C280</f>
        <v>0</v>
      </c>
      <c r="D265" s="652">
        <f>D266+D273+D280</f>
        <v>0</v>
      </c>
      <c r="E265" s="652">
        <f>E266+E273+E280</f>
        <v>0</v>
      </c>
      <c r="F265" s="618" t="e">
        <f t="shared" si="69"/>
        <v>#DIV/0!</v>
      </c>
      <c r="G265" s="652">
        <f>G266+G273+G280</f>
        <v>0</v>
      </c>
      <c r="H265" s="652">
        <f>H266+H273+H280</f>
        <v>0</v>
      </c>
      <c r="I265" s="653" t="e">
        <f t="shared" ref="I265:I287" si="70">H265/G265*100</f>
        <v>#DIV/0!</v>
      </c>
      <c r="J265" s="654"/>
      <c r="K265" s="654"/>
      <c r="L265" s="654"/>
      <c r="M265" s="654"/>
      <c r="N265" s="654"/>
      <c r="O265" s="654"/>
      <c r="P265" s="654"/>
      <c r="Q265" s="654"/>
      <c r="R265" s="654"/>
      <c r="S265" s="654"/>
      <c r="T265" s="654"/>
      <c r="U265" s="654"/>
      <c r="V265" s="654"/>
      <c r="W265" s="654"/>
      <c r="X265" s="654"/>
      <c r="Y265" s="654"/>
      <c r="Z265" s="654"/>
      <c r="AA265" s="654"/>
      <c r="AB265" s="654"/>
      <c r="AC265" s="35">
        <f t="shared" si="60"/>
        <v>0</v>
      </c>
      <c r="AD265" s="27">
        <f t="shared" si="62"/>
        <v>0</v>
      </c>
      <c r="AE265" s="633"/>
      <c r="AF265" s="27">
        <f t="shared" si="51"/>
        <v>0</v>
      </c>
      <c r="AG265" s="634"/>
      <c r="AH265" s="635"/>
      <c r="AI265" s="635"/>
      <c r="AJ265" s="635"/>
      <c r="AK265" s="636"/>
      <c r="AL265" s="636"/>
      <c r="AM265" s="636"/>
      <c r="AN265" s="636"/>
      <c r="AO265" s="636"/>
      <c r="AP265" s="636"/>
      <c r="AQ265" s="636"/>
      <c r="AR265" s="636"/>
      <c r="AS265" s="636"/>
      <c r="AT265" s="636"/>
      <c r="AU265" s="636"/>
      <c r="AV265" s="636"/>
      <c r="AW265" s="636"/>
      <c r="AX265" s="636"/>
      <c r="AY265" s="636"/>
      <c r="AZ265" s="636"/>
      <c r="BA265" s="636"/>
      <c r="BB265" s="636"/>
      <c r="BC265" s="636"/>
      <c r="BD265" s="636"/>
      <c r="BE265" s="636"/>
      <c r="BF265" s="636"/>
      <c r="BG265" s="636"/>
      <c r="BH265" s="636"/>
      <c r="BI265" s="636"/>
      <c r="BJ265" s="636"/>
      <c r="BK265" s="636"/>
      <c r="BL265" s="636"/>
      <c r="BM265" s="636"/>
      <c r="BN265" s="636"/>
      <c r="BO265" s="636"/>
      <c r="BP265" s="636"/>
      <c r="BQ265" s="636"/>
      <c r="BR265" s="636"/>
      <c r="BS265" s="636"/>
      <c r="BT265" s="636"/>
      <c r="BU265" s="636"/>
    </row>
    <row r="266" spans="1:979" s="637" customFormat="1" ht="24" hidden="1" customHeight="1" x14ac:dyDescent="0.25">
      <c r="A266" s="626" t="s">
        <v>240</v>
      </c>
      <c r="B266" s="627" t="s">
        <v>154</v>
      </c>
      <c r="C266" s="655">
        <f>C267+C270</f>
        <v>0</v>
      </c>
      <c r="D266" s="629">
        <f>D267+D270</f>
        <v>0</v>
      </c>
      <c r="E266" s="629">
        <f>E267+E270</f>
        <v>0</v>
      </c>
      <c r="F266" s="630" t="e">
        <f t="shared" si="69"/>
        <v>#DIV/0!</v>
      </c>
      <c r="G266" s="629">
        <f>G267+G270</f>
        <v>0</v>
      </c>
      <c r="H266" s="629">
        <f>H267+H270</f>
        <v>0</v>
      </c>
      <c r="I266" s="631" t="e">
        <f t="shared" si="70"/>
        <v>#DIV/0!</v>
      </c>
      <c r="J266" s="632"/>
      <c r="K266" s="632"/>
      <c r="L266" s="632"/>
      <c r="M266" s="632"/>
      <c r="N266" s="632"/>
      <c r="O266" s="632"/>
      <c r="P266" s="632"/>
      <c r="Q266" s="632"/>
      <c r="R266" s="632"/>
      <c r="S266" s="632"/>
      <c r="T266" s="632"/>
      <c r="U266" s="632"/>
      <c r="V266" s="632"/>
      <c r="W266" s="632"/>
      <c r="X266" s="632"/>
      <c r="Y266" s="632"/>
      <c r="Z266" s="632"/>
      <c r="AA266" s="632"/>
      <c r="AB266" s="632"/>
      <c r="AC266" s="35">
        <f t="shared" si="60"/>
        <v>0</v>
      </c>
      <c r="AD266" s="27">
        <f t="shared" si="62"/>
        <v>0</v>
      </c>
      <c r="AE266" s="633"/>
      <c r="AF266" s="27">
        <f t="shared" si="51"/>
        <v>0</v>
      </c>
      <c r="AG266" s="634"/>
      <c r="AH266" s="635"/>
      <c r="AI266" s="635"/>
      <c r="AJ266" s="635"/>
      <c r="AK266" s="636"/>
      <c r="AL266" s="636"/>
      <c r="AM266" s="636"/>
      <c r="AN266" s="636"/>
      <c r="AO266" s="636"/>
      <c r="AP266" s="636"/>
      <c r="AQ266" s="636"/>
      <c r="AR266" s="636"/>
      <c r="AS266" s="636"/>
      <c r="AT266" s="636"/>
      <c r="AU266" s="636"/>
      <c r="AV266" s="636"/>
      <c r="AW266" s="636"/>
      <c r="AX266" s="636"/>
      <c r="AY266" s="636"/>
      <c r="AZ266" s="636"/>
      <c r="BA266" s="636"/>
      <c r="BB266" s="636"/>
      <c r="BC266" s="636"/>
      <c r="BD266" s="636"/>
      <c r="BE266" s="636"/>
      <c r="BF266" s="636"/>
      <c r="BG266" s="636"/>
      <c r="BH266" s="636"/>
      <c r="BI266" s="636"/>
      <c r="BJ266" s="636"/>
      <c r="BK266" s="636"/>
      <c r="BL266" s="636"/>
      <c r="BM266" s="636"/>
      <c r="BN266" s="636"/>
      <c r="BO266" s="636"/>
      <c r="BP266" s="636"/>
      <c r="BQ266" s="636"/>
      <c r="BR266" s="636"/>
      <c r="BS266" s="636"/>
      <c r="BT266" s="636"/>
      <c r="BU266" s="636"/>
    </row>
    <row r="267" spans="1:979" s="637" customFormat="1" ht="24.75" hidden="1" customHeight="1" x14ac:dyDescent="0.25">
      <c r="A267" s="638" t="s">
        <v>237</v>
      </c>
      <c r="B267" s="639"/>
      <c r="C267" s="656">
        <f>SUM(C268:C269)</f>
        <v>0</v>
      </c>
      <c r="D267" s="641">
        <f>SUM(D268:D269)</f>
        <v>0</v>
      </c>
      <c r="E267" s="641">
        <f>SUM(E268:E269)</f>
        <v>0</v>
      </c>
      <c r="F267" s="642" t="e">
        <f t="shared" si="69"/>
        <v>#DIV/0!</v>
      </c>
      <c r="G267" s="641">
        <f>SUM(G268:G269)</f>
        <v>0</v>
      </c>
      <c r="H267" s="641">
        <f>SUM(H268:H269)</f>
        <v>0</v>
      </c>
      <c r="I267" s="643" t="e">
        <f t="shared" si="70"/>
        <v>#DIV/0!</v>
      </c>
      <c r="J267" s="644"/>
      <c r="K267" s="644"/>
      <c r="L267" s="644"/>
      <c r="M267" s="644"/>
      <c r="N267" s="644"/>
      <c r="O267" s="644"/>
      <c r="P267" s="644"/>
      <c r="Q267" s="644"/>
      <c r="R267" s="644"/>
      <c r="S267" s="644"/>
      <c r="T267" s="644"/>
      <c r="U267" s="644"/>
      <c r="V267" s="644"/>
      <c r="W267" s="644"/>
      <c r="X267" s="644"/>
      <c r="Y267" s="644"/>
      <c r="Z267" s="644"/>
      <c r="AA267" s="644"/>
      <c r="AB267" s="644"/>
      <c r="AC267" s="35">
        <f t="shared" si="60"/>
        <v>0</v>
      </c>
      <c r="AD267" s="27">
        <f t="shared" si="62"/>
        <v>0</v>
      </c>
      <c r="AE267" s="633"/>
      <c r="AF267" s="27">
        <f t="shared" si="51"/>
        <v>0</v>
      </c>
      <c r="AG267" s="634"/>
      <c r="AH267" s="635"/>
      <c r="AI267" s="635"/>
      <c r="AJ267" s="635"/>
      <c r="AK267" s="636"/>
      <c r="AL267" s="636"/>
      <c r="AM267" s="636"/>
      <c r="AN267" s="636"/>
      <c r="AO267" s="636"/>
      <c r="AP267" s="636"/>
      <c r="AQ267" s="636"/>
      <c r="AR267" s="636"/>
      <c r="AS267" s="636"/>
      <c r="AT267" s="636"/>
      <c r="AU267" s="636"/>
      <c r="AV267" s="636"/>
      <c r="AW267" s="636"/>
      <c r="AX267" s="636"/>
      <c r="AY267" s="636"/>
      <c r="AZ267" s="636"/>
      <c r="BA267" s="636"/>
      <c r="BB267" s="636"/>
      <c r="BC267" s="636"/>
      <c r="BD267" s="636"/>
      <c r="BE267" s="636"/>
      <c r="BF267" s="636"/>
      <c r="BG267" s="636"/>
      <c r="BH267" s="636"/>
      <c r="BI267" s="636"/>
      <c r="BJ267" s="636"/>
      <c r="BK267" s="636"/>
      <c r="BL267" s="636"/>
      <c r="BM267" s="636"/>
      <c r="BN267" s="636"/>
      <c r="BO267" s="636"/>
      <c r="BP267" s="636"/>
      <c r="BQ267" s="636"/>
      <c r="BR267" s="636"/>
      <c r="BS267" s="636"/>
      <c r="BT267" s="636"/>
      <c r="BU267" s="636"/>
    </row>
    <row r="268" spans="1:979" s="637" customFormat="1" ht="26.25" hidden="1" customHeight="1" x14ac:dyDescent="0.25">
      <c r="A268" s="657" t="s">
        <v>210</v>
      </c>
      <c r="B268" s="578" t="s">
        <v>241</v>
      </c>
      <c r="C268" s="646"/>
      <c r="D268" s="658">
        <f>H268</f>
        <v>0</v>
      </c>
      <c r="E268" s="658">
        <f>C268-D268</f>
        <v>0</v>
      </c>
      <c r="F268" s="96" t="e">
        <f t="shared" si="69"/>
        <v>#DIV/0!</v>
      </c>
      <c r="G268" s="658"/>
      <c r="H268" s="658"/>
      <c r="I268" s="659" t="e">
        <f t="shared" si="70"/>
        <v>#DIV/0!</v>
      </c>
      <c r="J268" s="660"/>
      <c r="K268" s="660"/>
      <c r="L268" s="660"/>
      <c r="M268" s="660"/>
      <c r="N268" s="660"/>
      <c r="O268" s="660"/>
      <c r="P268" s="660"/>
      <c r="Q268" s="660"/>
      <c r="R268" s="660"/>
      <c r="S268" s="660"/>
      <c r="T268" s="660"/>
      <c r="U268" s="660"/>
      <c r="V268" s="660"/>
      <c r="W268" s="660"/>
      <c r="X268" s="660"/>
      <c r="Y268" s="660"/>
      <c r="Z268" s="660"/>
      <c r="AA268" s="660"/>
      <c r="AB268" s="660"/>
      <c r="AC268" s="35">
        <f t="shared" si="60"/>
        <v>0</v>
      </c>
      <c r="AD268" s="27">
        <f t="shared" si="62"/>
        <v>0</v>
      </c>
      <c r="AE268" s="633"/>
      <c r="AF268" s="27">
        <f t="shared" si="51"/>
        <v>0</v>
      </c>
      <c r="AG268" s="634"/>
      <c r="AH268" s="635"/>
      <c r="AI268" s="635"/>
      <c r="AJ268" s="635"/>
      <c r="AK268" s="636"/>
      <c r="AL268" s="636"/>
      <c r="AM268" s="636"/>
      <c r="AN268" s="636"/>
      <c r="AO268" s="636"/>
      <c r="AP268" s="636"/>
      <c r="AQ268" s="636"/>
      <c r="AR268" s="636"/>
      <c r="AS268" s="636"/>
      <c r="AT268" s="636"/>
      <c r="AU268" s="636"/>
      <c r="AV268" s="636"/>
      <c r="AW268" s="636"/>
      <c r="AX268" s="636"/>
      <c r="AY268" s="636"/>
      <c r="AZ268" s="636"/>
      <c r="BA268" s="636"/>
      <c r="BB268" s="636"/>
      <c r="BC268" s="636"/>
      <c r="BD268" s="636"/>
      <c r="BE268" s="636"/>
      <c r="BF268" s="636"/>
      <c r="BG268" s="636"/>
      <c r="BH268" s="636"/>
      <c r="BI268" s="636"/>
      <c r="BJ268" s="636"/>
      <c r="BK268" s="636"/>
      <c r="BL268" s="636"/>
      <c r="BM268" s="636"/>
      <c r="BN268" s="636"/>
      <c r="BO268" s="636"/>
      <c r="BP268" s="636"/>
      <c r="BQ268" s="636"/>
      <c r="BR268" s="636"/>
      <c r="BS268" s="636"/>
      <c r="BT268" s="636"/>
      <c r="BU268" s="636"/>
    </row>
    <row r="269" spans="1:979" s="637" customFormat="1" ht="29.25" hidden="1" customHeight="1" x14ac:dyDescent="0.25">
      <c r="A269" s="657" t="s">
        <v>212</v>
      </c>
      <c r="B269" s="578" t="s">
        <v>242</v>
      </c>
      <c r="C269" s="646"/>
      <c r="D269" s="658">
        <f>H269</f>
        <v>0</v>
      </c>
      <c r="E269" s="658">
        <f>C269-D269</f>
        <v>0</v>
      </c>
      <c r="F269" s="96" t="e">
        <f t="shared" si="69"/>
        <v>#DIV/0!</v>
      </c>
      <c r="G269" s="658"/>
      <c r="H269" s="658"/>
      <c r="I269" s="659" t="e">
        <f t="shared" si="70"/>
        <v>#DIV/0!</v>
      </c>
      <c r="J269" s="660"/>
      <c r="K269" s="660"/>
      <c r="L269" s="660"/>
      <c r="M269" s="660"/>
      <c r="N269" s="660"/>
      <c r="O269" s="660"/>
      <c r="P269" s="660"/>
      <c r="Q269" s="660"/>
      <c r="R269" s="660"/>
      <c r="S269" s="660"/>
      <c r="T269" s="660"/>
      <c r="U269" s="660"/>
      <c r="V269" s="660"/>
      <c r="W269" s="660"/>
      <c r="X269" s="660"/>
      <c r="Y269" s="660"/>
      <c r="Z269" s="660"/>
      <c r="AA269" s="660"/>
      <c r="AB269" s="660"/>
      <c r="AC269" s="35">
        <f t="shared" si="60"/>
        <v>0</v>
      </c>
      <c r="AD269" s="27">
        <f t="shared" si="62"/>
        <v>0</v>
      </c>
      <c r="AE269" s="633"/>
      <c r="AF269" s="27">
        <f t="shared" si="51"/>
        <v>0</v>
      </c>
      <c r="AG269" s="634"/>
      <c r="AH269" s="635"/>
      <c r="AI269" s="635"/>
      <c r="AJ269" s="635"/>
      <c r="AK269" s="636"/>
      <c r="AL269" s="636"/>
      <c r="AM269" s="636"/>
      <c r="AN269" s="636"/>
      <c r="AO269" s="636"/>
      <c r="AP269" s="636"/>
      <c r="AQ269" s="636"/>
      <c r="AR269" s="636"/>
      <c r="AS269" s="636"/>
      <c r="AT269" s="636"/>
      <c r="AU269" s="636"/>
      <c r="AV269" s="636"/>
      <c r="AW269" s="636"/>
      <c r="AX269" s="636"/>
      <c r="AY269" s="636"/>
      <c r="AZ269" s="636"/>
      <c r="BA269" s="636"/>
      <c r="BB269" s="636"/>
      <c r="BC269" s="636"/>
      <c r="BD269" s="636"/>
      <c r="BE269" s="636"/>
      <c r="BF269" s="636"/>
      <c r="BG269" s="636"/>
      <c r="BH269" s="636"/>
      <c r="BI269" s="636"/>
      <c r="BJ269" s="636"/>
      <c r="BK269" s="636"/>
      <c r="BL269" s="636"/>
      <c r="BM269" s="636"/>
      <c r="BN269" s="636"/>
      <c r="BO269" s="636"/>
      <c r="BP269" s="636"/>
      <c r="BQ269" s="636"/>
      <c r="BR269" s="636"/>
      <c r="BS269" s="636"/>
      <c r="BT269" s="636"/>
      <c r="BU269" s="636"/>
    </row>
    <row r="270" spans="1:979" s="637" customFormat="1" ht="22.5" hidden="1" customHeight="1" x14ac:dyDescent="0.25">
      <c r="A270" s="638" t="s">
        <v>237</v>
      </c>
      <c r="B270" s="639"/>
      <c r="C270" s="640">
        <f t="shared" ref="C270:H270" si="71">SUM(C271:C272)</f>
        <v>0</v>
      </c>
      <c r="D270" s="641">
        <f t="shared" si="71"/>
        <v>0</v>
      </c>
      <c r="E270" s="641">
        <f t="shared" si="71"/>
        <v>0</v>
      </c>
      <c r="F270" s="642" t="e">
        <f t="shared" si="69"/>
        <v>#DIV/0!</v>
      </c>
      <c r="G270" s="641">
        <f t="shared" si="71"/>
        <v>0</v>
      </c>
      <c r="H270" s="641">
        <f t="shared" si="71"/>
        <v>0</v>
      </c>
      <c r="I270" s="643" t="e">
        <f t="shared" si="70"/>
        <v>#DIV/0!</v>
      </c>
      <c r="J270" s="644"/>
      <c r="K270" s="644"/>
      <c r="L270" s="644"/>
      <c r="M270" s="644"/>
      <c r="N270" s="644"/>
      <c r="O270" s="644"/>
      <c r="P270" s="644"/>
      <c r="Q270" s="644"/>
      <c r="R270" s="644"/>
      <c r="S270" s="644"/>
      <c r="T270" s="644"/>
      <c r="U270" s="644"/>
      <c r="V270" s="644"/>
      <c r="W270" s="644"/>
      <c r="X270" s="644"/>
      <c r="Y270" s="644"/>
      <c r="Z270" s="644"/>
      <c r="AA270" s="644"/>
      <c r="AB270" s="644"/>
      <c r="AC270" s="35">
        <f t="shared" si="60"/>
        <v>0</v>
      </c>
      <c r="AD270" s="27">
        <f t="shared" si="62"/>
        <v>0</v>
      </c>
      <c r="AE270" s="633"/>
      <c r="AF270" s="27">
        <f t="shared" si="51"/>
        <v>0</v>
      </c>
      <c r="AG270" s="634"/>
      <c r="AH270" s="635"/>
      <c r="AI270" s="635"/>
      <c r="AJ270" s="635"/>
      <c r="AK270" s="636"/>
      <c r="AL270" s="636"/>
      <c r="AM270" s="636"/>
      <c r="AN270" s="636"/>
      <c r="AO270" s="636"/>
      <c r="AP270" s="636"/>
      <c r="AQ270" s="636"/>
      <c r="AR270" s="636"/>
      <c r="AS270" s="636"/>
      <c r="AT270" s="636"/>
      <c r="AU270" s="636"/>
      <c r="AV270" s="636"/>
      <c r="AW270" s="636"/>
      <c r="AX270" s="636"/>
      <c r="AY270" s="636"/>
      <c r="AZ270" s="636"/>
      <c r="BA270" s="636"/>
      <c r="BB270" s="636"/>
      <c r="BC270" s="636"/>
      <c r="BD270" s="636"/>
      <c r="BE270" s="636"/>
      <c r="BF270" s="636"/>
      <c r="BG270" s="636"/>
      <c r="BH270" s="636"/>
      <c r="BI270" s="636"/>
      <c r="BJ270" s="636"/>
      <c r="BK270" s="636"/>
      <c r="BL270" s="636"/>
      <c r="BM270" s="636"/>
      <c r="BN270" s="636"/>
      <c r="BO270" s="636"/>
      <c r="BP270" s="636"/>
      <c r="BQ270" s="636"/>
      <c r="BR270" s="636"/>
      <c r="BS270" s="636"/>
      <c r="BT270" s="636"/>
      <c r="BU270" s="636"/>
    </row>
    <row r="271" spans="1:979" s="637" customFormat="1" ht="45" hidden="1" customHeight="1" x14ac:dyDescent="0.25">
      <c r="A271" s="645" t="s">
        <v>243</v>
      </c>
      <c r="B271" s="578">
        <v>2261000</v>
      </c>
      <c r="C271" s="646"/>
      <c r="D271" s="647">
        <f>H271</f>
        <v>0</v>
      </c>
      <c r="E271" s="647">
        <f>C271-D271</f>
        <v>0</v>
      </c>
      <c r="F271" s="96" t="e">
        <f t="shared" si="69"/>
        <v>#DIV/0!</v>
      </c>
      <c r="G271" s="647"/>
      <c r="H271" s="647"/>
      <c r="I271" s="648" t="e">
        <f t="shared" si="70"/>
        <v>#DIV/0!</v>
      </c>
      <c r="J271" s="649"/>
      <c r="K271" s="649"/>
      <c r="L271" s="649"/>
      <c r="M271" s="649"/>
      <c r="N271" s="649"/>
      <c r="O271" s="649"/>
      <c r="P271" s="649"/>
      <c r="Q271" s="649"/>
      <c r="R271" s="649"/>
      <c r="S271" s="649"/>
      <c r="T271" s="649"/>
      <c r="U271" s="649"/>
      <c r="V271" s="649"/>
      <c r="W271" s="649"/>
      <c r="X271" s="649"/>
      <c r="Y271" s="649"/>
      <c r="Z271" s="649"/>
      <c r="AA271" s="649"/>
      <c r="AB271" s="649"/>
      <c r="AC271" s="35">
        <f t="shared" si="60"/>
        <v>0</v>
      </c>
      <c r="AD271" s="27">
        <f t="shared" si="62"/>
        <v>0</v>
      </c>
      <c r="AE271" s="633"/>
      <c r="AF271" s="27">
        <f t="shared" si="51"/>
        <v>0</v>
      </c>
      <c r="AG271" s="634"/>
      <c r="AH271" s="635"/>
      <c r="AI271" s="635"/>
      <c r="AJ271" s="635"/>
      <c r="AK271" s="636"/>
      <c r="AL271" s="636"/>
      <c r="AM271" s="636"/>
      <c r="AN271" s="636"/>
      <c r="AO271" s="636"/>
      <c r="AP271" s="636"/>
      <c r="AQ271" s="636"/>
      <c r="AR271" s="636"/>
      <c r="AS271" s="636"/>
      <c r="AT271" s="636"/>
      <c r="AU271" s="636"/>
      <c r="AV271" s="636"/>
      <c r="AW271" s="636"/>
      <c r="AX271" s="636"/>
      <c r="AY271" s="636"/>
      <c r="AZ271" s="636"/>
      <c r="BA271" s="636"/>
      <c r="BB271" s="636"/>
      <c r="BC271" s="636"/>
      <c r="BD271" s="636"/>
      <c r="BE271" s="636"/>
      <c r="BF271" s="636"/>
      <c r="BG271" s="636"/>
      <c r="BH271" s="636"/>
      <c r="BI271" s="636"/>
      <c r="BJ271" s="636"/>
      <c r="BK271" s="636"/>
      <c r="BL271" s="636"/>
      <c r="BM271" s="636"/>
      <c r="BN271" s="636"/>
      <c r="BO271" s="636"/>
      <c r="BP271" s="636"/>
      <c r="BQ271" s="636"/>
      <c r="BR271" s="636"/>
      <c r="BS271" s="636"/>
      <c r="BT271" s="636"/>
      <c r="BU271" s="636"/>
    </row>
    <row r="272" spans="1:979" s="637" customFormat="1" ht="36.75" hidden="1" customHeight="1" x14ac:dyDescent="0.25">
      <c r="A272" s="645" t="s">
        <v>215</v>
      </c>
      <c r="B272" s="578" t="s">
        <v>216</v>
      </c>
      <c r="C272" s="646"/>
      <c r="D272" s="647">
        <f>H272</f>
        <v>0</v>
      </c>
      <c r="E272" s="647">
        <f>C272-D272</f>
        <v>0</v>
      </c>
      <c r="F272" s="96" t="e">
        <f t="shared" si="69"/>
        <v>#DIV/0!</v>
      </c>
      <c r="G272" s="647"/>
      <c r="H272" s="647"/>
      <c r="I272" s="648" t="e">
        <f t="shared" si="70"/>
        <v>#DIV/0!</v>
      </c>
      <c r="J272" s="649"/>
      <c r="K272" s="649"/>
      <c r="L272" s="649"/>
      <c r="M272" s="649"/>
      <c r="N272" s="649"/>
      <c r="O272" s="649"/>
      <c r="P272" s="649"/>
      <c r="Q272" s="649"/>
      <c r="R272" s="649"/>
      <c r="S272" s="649"/>
      <c r="T272" s="649"/>
      <c r="U272" s="649"/>
      <c r="V272" s="649"/>
      <c r="W272" s="649"/>
      <c r="X272" s="649"/>
      <c r="Y272" s="649"/>
      <c r="Z272" s="649"/>
      <c r="AA272" s="649"/>
      <c r="AB272" s="649"/>
      <c r="AC272" s="35">
        <f t="shared" si="60"/>
        <v>0</v>
      </c>
      <c r="AD272" s="27">
        <f t="shared" si="62"/>
        <v>0</v>
      </c>
      <c r="AE272" s="633"/>
      <c r="AF272" s="27">
        <f t="shared" si="51"/>
        <v>0</v>
      </c>
      <c r="AG272" s="634"/>
      <c r="AH272" s="635"/>
      <c r="AI272" s="635"/>
      <c r="AJ272" s="635"/>
      <c r="AK272" s="636"/>
      <c r="AL272" s="636"/>
      <c r="AM272" s="636"/>
      <c r="AN272" s="636"/>
      <c r="AO272" s="636"/>
      <c r="AP272" s="636"/>
      <c r="AQ272" s="636"/>
      <c r="AR272" s="636"/>
      <c r="AS272" s="636"/>
      <c r="AT272" s="636"/>
      <c r="AU272" s="636"/>
      <c r="AV272" s="636"/>
      <c r="AW272" s="636"/>
      <c r="AX272" s="636"/>
      <c r="AY272" s="636"/>
      <c r="AZ272" s="636"/>
      <c r="BA272" s="636"/>
      <c r="BB272" s="636"/>
      <c r="BC272" s="636"/>
      <c r="BD272" s="636"/>
      <c r="BE272" s="636"/>
      <c r="BF272" s="636"/>
      <c r="BG272" s="636"/>
      <c r="BH272" s="636"/>
      <c r="BI272" s="636"/>
      <c r="BJ272" s="636"/>
      <c r="BK272" s="636"/>
      <c r="BL272" s="636"/>
      <c r="BM272" s="636"/>
      <c r="BN272" s="636"/>
      <c r="BO272" s="636"/>
      <c r="BP272" s="636"/>
      <c r="BQ272" s="636"/>
      <c r="BR272" s="636"/>
      <c r="BS272" s="636"/>
      <c r="BT272" s="636"/>
      <c r="BU272" s="636"/>
    </row>
    <row r="273" spans="1:73" s="637" customFormat="1" ht="22.5" hidden="1" customHeight="1" x14ac:dyDescent="0.25">
      <c r="A273" s="626" t="s">
        <v>235</v>
      </c>
      <c r="B273" s="627" t="s">
        <v>165</v>
      </c>
      <c r="C273" s="661">
        <f>C274+C278</f>
        <v>0</v>
      </c>
      <c r="D273" s="662">
        <f>D274+D278</f>
        <v>0</v>
      </c>
      <c r="E273" s="662">
        <f>E274+E278</f>
        <v>0</v>
      </c>
      <c r="F273" s="630" t="e">
        <f t="shared" si="69"/>
        <v>#DIV/0!</v>
      </c>
      <c r="G273" s="662">
        <f>G274+G278</f>
        <v>0</v>
      </c>
      <c r="H273" s="662">
        <f>H274+H278</f>
        <v>0</v>
      </c>
      <c r="I273" s="663" t="e">
        <f t="shared" si="70"/>
        <v>#DIV/0!</v>
      </c>
      <c r="J273" s="664"/>
      <c r="K273" s="664"/>
      <c r="L273" s="664"/>
      <c r="M273" s="664"/>
      <c r="N273" s="664"/>
      <c r="O273" s="664"/>
      <c r="P273" s="664"/>
      <c r="Q273" s="664"/>
      <c r="R273" s="664"/>
      <c r="S273" s="664"/>
      <c r="T273" s="664"/>
      <c r="U273" s="664"/>
      <c r="V273" s="664"/>
      <c r="W273" s="664"/>
      <c r="X273" s="664"/>
      <c r="Y273" s="664"/>
      <c r="Z273" s="664"/>
      <c r="AA273" s="664"/>
      <c r="AB273" s="664"/>
      <c r="AC273" s="35">
        <f t="shared" si="60"/>
        <v>0</v>
      </c>
      <c r="AD273" s="27">
        <f t="shared" si="62"/>
        <v>0</v>
      </c>
      <c r="AE273" s="633"/>
      <c r="AF273" s="27">
        <f t="shared" si="51"/>
        <v>0</v>
      </c>
      <c r="AG273" s="634"/>
      <c r="AH273" s="635"/>
      <c r="AI273" s="635"/>
      <c r="AJ273" s="635"/>
      <c r="AK273" s="636"/>
      <c r="AL273" s="636"/>
      <c r="AM273" s="636"/>
      <c r="AN273" s="636"/>
      <c r="AO273" s="636"/>
      <c r="AP273" s="636"/>
      <c r="AQ273" s="636"/>
      <c r="AR273" s="636"/>
      <c r="AS273" s="636"/>
      <c r="AT273" s="636"/>
      <c r="AU273" s="636"/>
      <c r="AV273" s="636"/>
      <c r="AW273" s="636"/>
      <c r="AX273" s="636"/>
      <c r="AY273" s="636"/>
      <c r="AZ273" s="636"/>
      <c r="BA273" s="636"/>
      <c r="BB273" s="636"/>
      <c r="BC273" s="636"/>
      <c r="BD273" s="636"/>
      <c r="BE273" s="636"/>
      <c r="BF273" s="636"/>
      <c r="BG273" s="636"/>
      <c r="BH273" s="636"/>
      <c r="BI273" s="636"/>
      <c r="BJ273" s="636"/>
      <c r="BK273" s="636"/>
      <c r="BL273" s="636"/>
      <c r="BM273" s="636"/>
      <c r="BN273" s="636"/>
      <c r="BO273" s="636"/>
      <c r="BP273" s="636"/>
      <c r="BQ273" s="636"/>
      <c r="BR273" s="636"/>
      <c r="BS273" s="636"/>
      <c r="BT273" s="636"/>
      <c r="BU273" s="636"/>
    </row>
    <row r="274" spans="1:73" s="637" customFormat="1" ht="24" hidden="1" customHeight="1" x14ac:dyDescent="0.25">
      <c r="A274" s="638" t="s">
        <v>39</v>
      </c>
      <c r="B274" s="639"/>
      <c r="C274" s="640">
        <f>SUM(C275:C277)</f>
        <v>0</v>
      </c>
      <c r="D274" s="641">
        <f>SUM(D275:D277)</f>
        <v>0</v>
      </c>
      <c r="E274" s="641">
        <f>SUM(E275:E277)</f>
        <v>0</v>
      </c>
      <c r="F274" s="642" t="e">
        <f t="shared" si="69"/>
        <v>#DIV/0!</v>
      </c>
      <c r="G274" s="641">
        <f>SUM(G275:G277)</f>
        <v>0</v>
      </c>
      <c r="H274" s="641">
        <f>SUM(H275:H277)</f>
        <v>0</v>
      </c>
      <c r="I274" s="643" t="e">
        <f t="shared" si="70"/>
        <v>#DIV/0!</v>
      </c>
      <c r="J274" s="644"/>
      <c r="K274" s="644"/>
      <c r="L274" s="644"/>
      <c r="M274" s="644"/>
      <c r="N274" s="644"/>
      <c r="O274" s="644"/>
      <c r="P274" s="644"/>
      <c r="Q274" s="644"/>
      <c r="R274" s="644"/>
      <c r="S274" s="644"/>
      <c r="T274" s="644"/>
      <c r="U274" s="644"/>
      <c r="V274" s="644"/>
      <c r="W274" s="644"/>
      <c r="X274" s="644"/>
      <c r="Y274" s="644"/>
      <c r="Z274" s="644"/>
      <c r="AA274" s="644"/>
      <c r="AB274" s="644"/>
      <c r="AC274" s="35">
        <f t="shared" si="60"/>
        <v>0</v>
      </c>
      <c r="AD274" s="27">
        <f t="shared" si="62"/>
        <v>0</v>
      </c>
      <c r="AE274" s="633"/>
      <c r="AF274" s="27">
        <f t="shared" si="51"/>
        <v>0</v>
      </c>
      <c r="AG274" s="634"/>
      <c r="AH274" s="635"/>
      <c r="AI274" s="635"/>
      <c r="AJ274" s="635"/>
      <c r="AK274" s="636"/>
      <c r="AL274" s="636"/>
      <c r="AM274" s="636"/>
      <c r="AN274" s="636"/>
      <c r="AO274" s="636"/>
      <c r="AP274" s="636"/>
      <c r="AQ274" s="636"/>
      <c r="AR274" s="636"/>
      <c r="AS274" s="636"/>
      <c r="AT274" s="636"/>
      <c r="AU274" s="636"/>
      <c r="AV274" s="636"/>
      <c r="AW274" s="636"/>
      <c r="AX274" s="636"/>
      <c r="AY274" s="636"/>
      <c r="AZ274" s="636"/>
      <c r="BA274" s="636"/>
      <c r="BB274" s="636"/>
      <c r="BC274" s="636"/>
      <c r="BD274" s="636"/>
      <c r="BE274" s="636"/>
      <c r="BF274" s="636"/>
      <c r="BG274" s="636"/>
      <c r="BH274" s="636"/>
      <c r="BI274" s="636"/>
      <c r="BJ274" s="636"/>
      <c r="BK274" s="636"/>
      <c r="BL274" s="636"/>
      <c r="BM274" s="636"/>
      <c r="BN274" s="636"/>
      <c r="BO274" s="636"/>
      <c r="BP274" s="636"/>
      <c r="BQ274" s="636"/>
      <c r="BR274" s="636"/>
      <c r="BS274" s="636"/>
      <c r="BT274" s="636"/>
      <c r="BU274" s="636"/>
    </row>
    <row r="275" spans="1:73" s="637" customFormat="1" ht="43.5" hidden="1" customHeight="1" x14ac:dyDescent="0.25">
      <c r="A275" s="657" t="s">
        <v>244</v>
      </c>
      <c r="B275" s="578">
        <v>2260019</v>
      </c>
      <c r="C275" s="646"/>
      <c r="D275" s="665">
        <f>H275</f>
        <v>0</v>
      </c>
      <c r="E275" s="665">
        <f>C275-D275</f>
        <v>0</v>
      </c>
      <c r="F275" s="96" t="e">
        <f t="shared" si="69"/>
        <v>#DIV/0!</v>
      </c>
      <c r="G275" s="665"/>
      <c r="H275" s="665"/>
      <c r="I275" s="666" t="e">
        <f t="shared" si="70"/>
        <v>#DIV/0!</v>
      </c>
      <c r="J275" s="667"/>
      <c r="K275" s="667"/>
      <c r="L275" s="667"/>
      <c r="M275" s="667"/>
      <c r="N275" s="667"/>
      <c r="O275" s="667"/>
      <c r="P275" s="667"/>
      <c r="Q275" s="667"/>
      <c r="R275" s="667"/>
      <c r="S275" s="667"/>
      <c r="T275" s="667"/>
      <c r="U275" s="667"/>
      <c r="V275" s="667"/>
      <c r="W275" s="667"/>
      <c r="X275" s="667"/>
      <c r="Y275" s="667"/>
      <c r="Z275" s="667"/>
      <c r="AA275" s="667"/>
      <c r="AB275" s="667"/>
      <c r="AC275" s="35">
        <f t="shared" si="60"/>
        <v>0</v>
      </c>
      <c r="AD275" s="27">
        <f t="shared" si="62"/>
        <v>0</v>
      </c>
      <c r="AE275" s="633"/>
      <c r="AF275" s="27">
        <f t="shared" si="51"/>
        <v>0</v>
      </c>
      <c r="AG275" s="634"/>
      <c r="AH275" s="635"/>
      <c r="AI275" s="635"/>
      <c r="AJ275" s="635"/>
      <c r="AK275" s="636"/>
      <c r="AL275" s="636"/>
      <c r="AM275" s="636"/>
      <c r="AN275" s="636"/>
      <c r="AO275" s="636"/>
      <c r="AP275" s="636"/>
      <c r="AQ275" s="636"/>
      <c r="AR275" s="636"/>
      <c r="AS275" s="636"/>
      <c r="AT275" s="636"/>
      <c r="AU275" s="636"/>
      <c r="AV275" s="636"/>
      <c r="AW275" s="636"/>
      <c r="AX275" s="636"/>
      <c r="AY275" s="636"/>
      <c r="AZ275" s="636"/>
      <c r="BA275" s="636"/>
      <c r="BB275" s="636"/>
      <c r="BC275" s="636"/>
      <c r="BD275" s="636"/>
      <c r="BE275" s="636"/>
      <c r="BF275" s="636"/>
      <c r="BG275" s="636"/>
      <c r="BH275" s="636"/>
      <c r="BI275" s="636"/>
      <c r="BJ275" s="636"/>
      <c r="BK275" s="636"/>
      <c r="BL275" s="636"/>
      <c r="BM275" s="636"/>
      <c r="BN275" s="636"/>
      <c r="BO275" s="636"/>
      <c r="BP275" s="636"/>
      <c r="BQ275" s="636"/>
      <c r="BR275" s="636"/>
      <c r="BS275" s="636"/>
      <c r="BT275" s="636"/>
      <c r="BU275" s="636"/>
    </row>
    <row r="276" spans="1:73" s="637" customFormat="1" ht="51" hidden="1" customHeight="1" x14ac:dyDescent="0.25">
      <c r="A276" s="645" t="s">
        <v>238</v>
      </c>
      <c r="B276" s="578">
        <v>2260050</v>
      </c>
      <c r="C276" s="646"/>
      <c r="D276" s="665">
        <f>H276</f>
        <v>0</v>
      </c>
      <c r="E276" s="665">
        <f>C276-D276</f>
        <v>0</v>
      </c>
      <c r="F276" s="96" t="e">
        <f t="shared" si="69"/>
        <v>#DIV/0!</v>
      </c>
      <c r="G276" s="665"/>
      <c r="H276" s="665"/>
      <c r="I276" s="666" t="e">
        <f t="shared" si="70"/>
        <v>#DIV/0!</v>
      </c>
      <c r="J276" s="667"/>
      <c r="K276" s="667"/>
      <c r="L276" s="667"/>
      <c r="M276" s="667"/>
      <c r="N276" s="667"/>
      <c r="O276" s="667"/>
      <c r="P276" s="667"/>
      <c r="Q276" s="667"/>
      <c r="R276" s="667"/>
      <c r="S276" s="667"/>
      <c r="T276" s="667"/>
      <c r="U276" s="667"/>
      <c r="V276" s="667"/>
      <c r="W276" s="667"/>
      <c r="X276" s="667"/>
      <c r="Y276" s="667"/>
      <c r="Z276" s="667"/>
      <c r="AA276" s="667"/>
      <c r="AB276" s="667"/>
      <c r="AC276" s="35">
        <f t="shared" si="60"/>
        <v>0</v>
      </c>
      <c r="AD276" s="27">
        <f t="shared" si="62"/>
        <v>0</v>
      </c>
      <c r="AE276" s="633"/>
      <c r="AF276" s="27">
        <f t="shared" si="51"/>
        <v>0</v>
      </c>
      <c r="AG276" s="634"/>
      <c r="AH276" s="635"/>
      <c r="AI276" s="635"/>
      <c r="AJ276" s="635"/>
      <c r="AK276" s="636"/>
      <c r="AL276" s="636"/>
      <c r="AM276" s="636"/>
      <c r="AN276" s="636"/>
      <c r="AO276" s="636"/>
      <c r="AP276" s="636"/>
      <c r="AQ276" s="636"/>
      <c r="AR276" s="636"/>
      <c r="AS276" s="636"/>
      <c r="AT276" s="636"/>
      <c r="AU276" s="636"/>
      <c r="AV276" s="636"/>
      <c r="AW276" s="636"/>
      <c r="AX276" s="636"/>
      <c r="AY276" s="636"/>
      <c r="AZ276" s="636"/>
      <c r="BA276" s="636"/>
      <c r="BB276" s="636"/>
      <c r="BC276" s="636"/>
      <c r="BD276" s="636"/>
      <c r="BE276" s="636"/>
      <c r="BF276" s="636"/>
      <c r="BG276" s="636"/>
      <c r="BH276" s="636"/>
      <c r="BI276" s="636"/>
      <c r="BJ276" s="636"/>
      <c r="BK276" s="636"/>
      <c r="BL276" s="636"/>
      <c r="BM276" s="636"/>
      <c r="BN276" s="636"/>
      <c r="BO276" s="636"/>
      <c r="BP276" s="636"/>
      <c r="BQ276" s="636"/>
      <c r="BR276" s="636"/>
      <c r="BS276" s="636"/>
      <c r="BT276" s="636"/>
      <c r="BU276" s="636"/>
    </row>
    <row r="277" spans="1:73" s="637" customFormat="1" ht="23.25" hidden="1" customHeight="1" x14ac:dyDescent="0.25">
      <c r="A277" s="657" t="s">
        <v>68</v>
      </c>
      <c r="B277" s="578">
        <v>2260382</v>
      </c>
      <c r="C277" s="646"/>
      <c r="D277" s="665">
        <f>H277</f>
        <v>0</v>
      </c>
      <c r="E277" s="665">
        <f>C277-D277</f>
        <v>0</v>
      </c>
      <c r="F277" s="96" t="e">
        <f t="shared" si="69"/>
        <v>#DIV/0!</v>
      </c>
      <c r="G277" s="665"/>
      <c r="H277" s="665"/>
      <c r="I277" s="666" t="e">
        <f t="shared" si="70"/>
        <v>#DIV/0!</v>
      </c>
      <c r="J277" s="667"/>
      <c r="K277" s="667"/>
      <c r="L277" s="667"/>
      <c r="M277" s="667"/>
      <c r="N277" s="667"/>
      <c r="O277" s="667"/>
      <c r="P277" s="667"/>
      <c r="Q277" s="667"/>
      <c r="R277" s="667"/>
      <c r="S277" s="667"/>
      <c r="T277" s="667"/>
      <c r="U277" s="667"/>
      <c r="V277" s="667"/>
      <c r="W277" s="667"/>
      <c r="X277" s="667"/>
      <c r="Y277" s="667"/>
      <c r="Z277" s="667"/>
      <c r="AA277" s="667"/>
      <c r="AB277" s="667"/>
      <c r="AC277" s="35">
        <f t="shared" si="60"/>
        <v>0</v>
      </c>
      <c r="AD277" s="27">
        <f t="shared" si="62"/>
        <v>0</v>
      </c>
      <c r="AE277" s="633"/>
      <c r="AF277" s="27">
        <f t="shared" si="51"/>
        <v>0</v>
      </c>
      <c r="AG277" s="634"/>
      <c r="AH277" s="635"/>
      <c r="AI277" s="635"/>
      <c r="AJ277" s="635"/>
      <c r="AK277" s="636"/>
      <c r="AL277" s="636"/>
      <c r="AM277" s="636"/>
      <c r="AN277" s="636"/>
      <c r="AO277" s="636"/>
      <c r="AP277" s="636"/>
      <c r="AQ277" s="636"/>
      <c r="AR277" s="636"/>
      <c r="AS277" s="636"/>
      <c r="AT277" s="636"/>
      <c r="AU277" s="636"/>
      <c r="AV277" s="636"/>
      <c r="AW277" s="636"/>
      <c r="AX277" s="636"/>
      <c r="AY277" s="636"/>
      <c r="AZ277" s="636"/>
      <c r="BA277" s="636"/>
      <c r="BB277" s="636"/>
      <c r="BC277" s="636"/>
      <c r="BD277" s="636"/>
      <c r="BE277" s="636"/>
      <c r="BF277" s="636"/>
      <c r="BG277" s="636"/>
      <c r="BH277" s="636"/>
      <c r="BI277" s="636"/>
      <c r="BJ277" s="636"/>
      <c r="BK277" s="636"/>
      <c r="BL277" s="636"/>
      <c r="BM277" s="636"/>
      <c r="BN277" s="636"/>
      <c r="BO277" s="636"/>
      <c r="BP277" s="636"/>
      <c r="BQ277" s="636"/>
      <c r="BR277" s="636"/>
      <c r="BS277" s="636"/>
      <c r="BT277" s="636"/>
      <c r="BU277" s="636"/>
    </row>
    <row r="278" spans="1:73" s="637" customFormat="1" ht="29.25" hidden="1" customHeight="1" x14ac:dyDescent="0.25">
      <c r="A278" s="668" t="s">
        <v>245</v>
      </c>
      <c r="B278" s="639"/>
      <c r="C278" s="669">
        <f>C279</f>
        <v>0</v>
      </c>
      <c r="D278" s="670">
        <f>D279</f>
        <v>0</v>
      </c>
      <c r="E278" s="670">
        <f>E279</f>
        <v>0</v>
      </c>
      <c r="F278" s="642" t="e">
        <f t="shared" si="69"/>
        <v>#DIV/0!</v>
      </c>
      <c r="G278" s="670">
        <f>G279</f>
        <v>0</v>
      </c>
      <c r="H278" s="670">
        <f>H279</f>
        <v>0</v>
      </c>
      <c r="I278" s="671" t="e">
        <f t="shared" si="70"/>
        <v>#DIV/0!</v>
      </c>
      <c r="J278" s="672"/>
      <c r="K278" s="672"/>
      <c r="L278" s="672"/>
      <c r="M278" s="672"/>
      <c r="N278" s="672"/>
      <c r="O278" s="672"/>
      <c r="P278" s="672"/>
      <c r="Q278" s="672"/>
      <c r="R278" s="672"/>
      <c r="S278" s="672"/>
      <c r="T278" s="672"/>
      <c r="U278" s="672"/>
      <c r="V278" s="672"/>
      <c r="W278" s="672"/>
      <c r="X278" s="672"/>
      <c r="Y278" s="672"/>
      <c r="Z278" s="672"/>
      <c r="AA278" s="672"/>
      <c r="AB278" s="672"/>
      <c r="AC278" s="35">
        <f t="shared" si="60"/>
        <v>0</v>
      </c>
      <c r="AD278" s="27">
        <f t="shared" si="62"/>
        <v>0</v>
      </c>
      <c r="AE278" s="633"/>
      <c r="AF278" s="27">
        <f t="shared" ref="AF278:AF339" si="72">AD278-AE278</f>
        <v>0</v>
      </c>
      <c r="AG278" s="634"/>
      <c r="AH278" s="635"/>
      <c r="AI278" s="635"/>
      <c r="AJ278" s="635"/>
      <c r="AK278" s="636"/>
      <c r="AL278" s="636"/>
      <c r="AM278" s="636"/>
      <c r="AN278" s="636"/>
      <c r="AO278" s="636"/>
      <c r="AP278" s="636"/>
      <c r="AQ278" s="636"/>
      <c r="AR278" s="636"/>
      <c r="AS278" s="636"/>
      <c r="AT278" s="636"/>
      <c r="AU278" s="636"/>
      <c r="AV278" s="636"/>
      <c r="AW278" s="636"/>
      <c r="AX278" s="636"/>
      <c r="AY278" s="636"/>
      <c r="AZ278" s="636"/>
      <c r="BA278" s="636"/>
      <c r="BB278" s="636"/>
      <c r="BC278" s="636"/>
      <c r="BD278" s="636"/>
      <c r="BE278" s="636"/>
      <c r="BF278" s="636"/>
      <c r="BG278" s="636"/>
      <c r="BH278" s="636"/>
      <c r="BI278" s="636"/>
      <c r="BJ278" s="636"/>
      <c r="BK278" s="636"/>
      <c r="BL278" s="636"/>
      <c r="BM278" s="636"/>
      <c r="BN278" s="636"/>
      <c r="BO278" s="636"/>
      <c r="BP278" s="636"/>
      <c r="BQ278" s="636"/>
      <c r="BR278" s="636"/>
      <c r="BS278" s="636"/>
      <c r="BT278" s="636"/>
      <c r="BU278" s="636"/>
    </row>
    <row r="279" spans="1:73" s="637" customFormat="1" ht="29.25" hidden="1" customHeight="1" x14ac:dyDescent="0.25">
      <c r="A279" s="673" t="s">
        <v>218</v>
      </c>
      <c r="B279" s="578">
        <v>3100267</v>
      </c>
      <c r="C279" s="646"/>
      <c r="D279" s="647">
        <f>H279</f>
        <v>0</v>
      </c>
      <c r="E279" s="647">
        <f>C279-D279</f>
        <v>0</v>
      </c>
      <c r="F279" s="96" t="e">
        <f t="shared" si="69"/>
        <v>#DIV/0!</v>
      </c>
      <c r="G279" s="647"/>
      <c r="H279" s="647"/>
      <c r="I279" s="648" t="e">
        <f t="shared" si="70"/>
        <v>#DIV/0!</v>
      </c>
      <c r="J279" s="649"/>
      <c r="K279" s="649"/>
      <c r="L279" s="649"/>
      <c r="M279" s="649"/>
      <c r="N279" s="649"/>
      <c r="O279" s="649"/>
      <c r="P279" s="649"/>
      <c r="Q279" s="649"/>
      <c r="R279" s="649"/>
      <c r="S279" s="649"/>
      <c r="T279" s="649"/>
      <c r="U279" s="649"/>
      <c r="V279" s="649"/>
      <c r="W279" s="649"/>
      <c r="X279" s="649"/>
      <c r="Y279" s="649"/>
      <c r="Z279" s="649"/>
      <c r="AA279" s="649"/>
      <c r="AB279" s="649"/>
      <c r="AC279" s="35">
        <f t="shared" si="60"/>
        <v>0</v>
      </c>
      <c r="AD279" s="27">
        <f t="shared" si="62"/>
        <v>0</v>
      </c>
      <c r="AE279" s="633"/>
      <c r="AF279" s="27">
        <f t="shared" si="72"/>
        <v>0</v>
      </c>
      <c r="AG279" s="634"/>
      <c r="AH279" s="635"/>
      <c r="AI279" s="635"/>
      <c r="AJ279" s="635"/>
      <c r="AK279" s="636"/>
      <c r="AL279" s="636"/>
      <c r="AM279" s="636"/>
      <c r="AN279" s="636"/>
      <c r="AO279" s="636"/>
      <c r="AP279" s="636"/>
      <c r="AQ279" s="636"/>
      <c r="AR279" s="636"/>
      <c r="AS279" s="636"/>
      <c r="AT279" s="636"/>
      <c r="AU279" s="636"/>
      <c r="AV279" s="636"/>
      <c r="AW279" s="636"/>
      <c r="AX279" s="636"/>
      <c r="AY279" s="636"/>
      <c r="AZ279" s="636"/>
      <c r="BA279" s="636"/>
      <c r="BB279" s="636"/>
      <c r="BC279" s="636"/>
      <c r="BD279" s="636"/>
      <c r="BE279" s="636"/>
      <c r="BF279" s="636"/>
      <c r="BG279" s="636"/>
      <c r="BH279" s="636"/>
      <c r="BI279" s="636"/>
      <c r="BJ279" s="636"/>
      <c r="BK279" s="636"/>
      <c r="BL279" s="636"/>
      <c r="BM279" s="636"/>
      <c r="BN279" s="636"/>
      <c r="BO279" s="636"/>
      <c r="BP279" s="636"/>
      <c r="BQ279" s="636"/>
      <c r="BR279" s="636"/>
      <c r="BS279" s="636"/>
      <c r="BT279" s="636"/>
      <c r="BU279" s="636"/>
    </row>
    <row r="280" spans="1:73" s="637" customFormat="1" ht="24.75" hidden="1" customHeight="1" x14ac:dyDescent="0.25">
      <c r="A280" s="626" t="s">
        <v>246</v>
      </c>
      <c r="B280" s="627" t="s">
        <v>176</v>
      </c>
      <c r="C280" s="655">
        <f t="shared" ref="C280:H280" si="73">C281+C285</f>
        <v>0</v>
      </c>
      <c r="D280" s="629">
        <f t="shared" si="73"/>
        <v>0</v>
      </c>
      <c r="E280" s="629">
        <f t="shared" si="73"/>
        <v>0</v>
      </c>
      <c r="F280" s="630" t="e">
        <f t="shared" si="69"/>
        <v>#DIV/0!</v>
      </c>
      <c r="G280" s="629">
        <f t="shared" si="73"/>
        <v>0</v>
      </c>
      <c r="H280" s="629">
        <f t="shared" si="73"/>
        <v>0</v>
      </c>
      <c r="I280" s="631" t="e">
        <f t="shared" si="70"/>
        <v>#DIV/0!</v>
      </c>
      <c r="J280" s="632"/>
      <c r="K280" s="632"/>
      <c r="L280" s="632"/>
      <c r="M280" s="632"/>
      <c r="N280" s="632"/>
      <c r="O280" s="632"/>
      <c r="P280" s="632"/>
      <c r="Q280" s="632"/>
      <c r="R280" s="632"/>
      <c r="S280" s="632"/>
      <c r="T280" s="632"/>
      <c r="U280" s="632"/>
      <c r="V280" s="632"/>
      <c r="W280" s="632"/>
      <c r="X280" s="632"/>
      <c r="Y280" s="632"/>
      <c r="Z280" s="632"/>
      <c r="AA280" s="632"/>
      <c r="AB280" s="632"/>
      <c r="AC280" s="35">
        <f t="shared" si="60"/>
        <v>0</v>
      </c>
      <c r="AD280" s="27">
        <f t="shared" si="62"/>
        <v>0</v>
      </c>
      <c r="AE280" s="674"/>
      <c r="AF280" s="27">
        <f t="shared" si="72"/>
        <v>0</v>
      </c>
      <c r="AG280" s="675"/>
      <c r="AH280" s="635"/>
      <c r="AI280" s="635"/>
      <c r="AJ280" s="635"/>
      <c r="AK280" s="636"/>
      <c r="AL280" s="636"/>
      <c r="AM280" s="636"/>
      <c r="AN280" s="636"/>
      <c r="AO280" s="636"/>
      <c r="AP280" s="636"/>
      <c r="AQ280" s="636"/>
      <c r="AR280" s="636"/>
      <c r="AS280" s="636"/>
      <c r="AT280" s="636"/>
      <c r="AU280" s="636"/>
      <c r="AV280" s="636"/>
      <c r="AW280" s="636"/>
      <c r="AX280" s="636"/>
      <c r="AY280" s="636"/>
      <c r="AZ280" s="636"/>
      <c r="BA280" s="636"/>
      <c r="BB280" s="636"/>
      <c r="BC280" s="636"/>
      <c r="BD280" s="636"/>
      <c r="BE280" s="636"/>
      <c r="BF280" s="636"/>
      <c r="BG280" s="636"/>
      <c r="BH280" s="636"/>
      <c r="BI280" s="636"/>
      <c r="BJ280" s="636"/>
      <c r="BK280" s="636"/>
      <c r="BL280" s="636"/>
      <c r="BM280" s="636"/>
      <c r="BN280" s="636"/>
      <c r="BO280" s="636"/>
      <c r="BP280" s="636"/>
      <c r="BQ280" s="636"/>
      <c r="BR280" s="636"/>
      <c r="BS280" s="636"/>
      <c r="BT280" s="636"/>
      <c r="BU280" s="636"/>
    </row>
    <row r="281" spans="1:73" s="637" customFormat="1" ht="24.75" hidden="1" customHeight="1" x14ac:dyDescent="0.25">
      <c r="A281" s="638" t="s">
        <v>39</v>
      </c>
      <c r="B281" s="639"/>
      <c r="C281" s="676">
        <f>SUM(C282:C284)</f>
        <v>0</v>
      </c>
      <c r="D281" s="670">
        <f>SUM(D282:D284)</f>
        <v>0</v>
      </c>
      <c r="E281" s="670">
        <f>SUM(E282:E284)</f>
        <v>0</v>
      </c>
      <c r="F281" s="642" t="e">
        <f t="shared" si="69"/>
        <v>#DIV/0!</v>
      </c>
      <c r="G281" s="670">
        <f>SUM(G282:G284)</f>
        <v>0</v>
      </c>
      <c r="H281" s="670">
        <f>SUM(H282:H284)</f>
        <v>0</v>
      </c>
      <c r="I281" s="671" t="e">
        <f t="shared" si="70"/>
        <v>#DIV/0!</v>
      </c>
      <c r="J281" s="672"/>
      <c r="K281" s="672"/>
      <c r="L281" s="672"/>
      <c r="M281" s="672"/>
      <c r="N281" s="672"/>
      <c r="O281" s="672"/>
      <c r="P281" s="672"/>
      <c r="Q281" s="672"/>
      <c r="R281" s="672"/>
      <c r="S281" s="672"/>
      <c r="T281" s="672"/>
      <c r="U281" s="672"/>
      <c r="V281" s="672"/>
      <c r="W281" s="672"/>
      <c r="X281" s="672"/>
      <c r="Y281" s="672"/>
      <c r="Z281" s="672"/>
      <c r="AA281" s="672"/>
      <c r="AB281" s="672"/>
      <c r="AC281" s="35">
        <f t="shared" si="60"/>
        <v>0</v>
      </c>
      <c r="AD281" s="27">
        <f t="shared" si="62"/>
        <v>0</v>
      </c>
      <c r="AE281" s="633"/>
      <c r="AF281" s="27">
        <f t="shared" si="72"/>
        <v>0</v>
      </c>
      <c r="AG281" s="634"/>
      <c r="AH281" s="635"/>
      <c r="AI281" s="635"/>
      <c r="AJ281" s="635"/>
      <c r="AK281" s="636"/>
      <c r="AL281" s="636"/>
      <c r="AM281" s="636"/>
      <c r="AN281" s="636"/>
      <c r="AO281" s="636"/>
      <c r="AP281" s="636"/>
      <c r="AQ281" s="636"/>
      <c r="AR281" s="636"/>
      <c r="AS281" s="636"/>
      <c r="AT281" s="636"/>
      <c r="AU281" s="636"/>
      <c r="AV281" s="636"/>
      <c r="AW281" s="636"/>
      <c r="AX281" s="636"/>
      <c r="AY281" s="636"/>
      <c r="AZ281" s="636"/>
      <c r="BA281" s="636"/>
      <c r="BB281" s="636"/>
      <c r="BC281" s="636"/>
      <c r="BD281" s="636"/>
      <c r="BE281" s="636"/>
      <c r="BF281" s="636"/>
      <c r="BG281" s="636"/>
      <c r="BH281" s="636"/>
      <c r="BI281" s="636"/>
      <c r="BJ281" s="636"/>
      <c r="BK281" s="636"/>
      <c r="BL281" s="636"/>
      <c r="BM281" s="636"/>
      <c r="BN281" s="636"/>
      <c r="BO281" s="636"/>
      <c r="BP281" s="636"/>
      <c r="BQ281" s="636"/>
      <c r="BR281" s="636"/>
      <c r="BS281" s="636"/>
      <c r="BT281" s="636"/>
      <c r="BU281" s="636"/>
    </row>
    <row r="282" spans="1:73" s="637" customFormat="1" ht="38.25" hidden="1" customHeight="1" x14ac:dyDescent="0.25">
      <c r="A282" s="657" t="s">
        <v>244</v>
      </c>
      <c r="B282" s="578">
        <v>2260019</v>
      </c>
      <c r="C282" s="646"/>
      <c r="D282" s="658">
        <f>H282</f>
        <v>0</v>
      </c>
      <c r="E282" s="658">
        <f>C282-D282</f>
        <v>0</v>
      </c>
      <c r="F282" s="96" t="e">
        <f t="shared" si="69"/>
        <v>#DIV/0!</v>
      </c>
      <c r="G282" s="658"/>
      <c r="H282" s="658"/>
      <c r="I282" s="659" t="e">
        <f t="shared" si="70"/>
        <v>#DIV/0!</v>
      </c>
      <c r="J282" s="660"/>
      <c r="K282" s="660"/>
      <c r="L282" s="660"/>
      <c r="M282" s="660"/>
      <c r="N282" s="660"/>
      <c r="O282" s="660"/>
      <c r="P282" s="660"/>
      <c r="Q282" s="660"/>
      <c r="R282" s="660"/>
      <c r="S282" s="660"/>
      <c r="T282" s="660"/>
      <c r="U282" s="660"/>
      <c r="V282" s="660"/>
      <c r="W282" s="660"/>
      <c r="X282" s="660"/>
      <c r="Y282" s="660"/>
      <c r="Z282" s="660"/>
      <c r="AA282" s="660"/>
      <c r="AB282" s="660"/>
      <c r="AC282" s="35">
        <f t="shared" si="60"/>
        <v>0</v>
      </c>
      <c r="AD282" s="27">
        <f t="shared" si="62"/>
        <v>0</v>
      </c>
      <c r="AE282" s="633"/>
      <c r="AF282" s="27">
        <f t="shared" si="72"/>
        <v>0</v>
      </c>
      <c r="AG282" s="634"/>
      <c r="AH282" s="635"/>
      <c r="AI282" s="635"/>
      <c r="AJ282" s="635"/>
      <c r="AK282" s="636"/>
      <c r="AL282" s="636"/>
      <c r="AM282" s="636"/>
      <c r="AN282" s="636"/>
      <c r="AO282" s="636"/>
      <c r="AP282" s="636"/>
      <c r="AQ282" s="636"/>
      <c r="AR282" s="636"/>
      <c r="AS282" s="636"/>
      <c r="AT282" s="636"/>
      <c r="AU282" s="636"/>
      <c r="AV282" s="636"/>
      <c r="AW282" s="636"/>
      <c r="AX282" s="636"/>
      <c r="AY282" s="636"/>
      <c r="AZ282" s="636"/>
      <c r="BA282" s="636"/>
      <c r="BB282" s="636"/>
      <c r="BC282" s="636"/>
      <c r="BD282" s="636"/>
      <c r="BE282" s="636"/>
      <c r="BF282" s="636"/>
      <c r="BG282" s="636"/>
      <c r="BH282" s="636"/>
      <c r="BI282" s="636"/>
      <c r="BJ282" s="636"/>
      <c r="BK282" s="636"/>
      <c r="BL282" s="636"/>
      <c r="BM282" s="636"/>
      <c r="BN282" s="636"/>
      <c r="BO282" s="636"/>
      <c r="BP282" s="636"/>
      <c r="BQ282" s="636"/>
      <c r="BR282" s="636"/>
      <c r="BS282" s="636"/>
      <c r="BT282" s="636"/>
      <c r="BU282" s="636"/>
    </row>
    <row r="283" spans="1:73" s="637" customFormat="1" ht="62.25" hidden="1" customHeight="1" x14ac:dyDescent="0.25">
      <c r="A283" s="645" t="s">
        <v>238</v>
      </c>
      <c r="B283" s="578">
        <v>2260050</v>
      </c>
      <c r="C283" s="646"/>
      <c r="D283" s="665">
        <f>H283</f>
        <v>0</v>
      </c>
      <c r="E283" s="665">
        <f>C283-D283</f>
        <v>0</v>
      </c>
      <c r="F283" s="96" t="e">
        <f t="shared" si="69"/>
        <v>#DIV/0!</v>
      </c>
      <c r="G283" s="665"/>
      <c r="H283" s="665"/>
      <c r="I283" s="666" t="e">
        <f t="shared" si="70"/>
        <v>#DIV/0!</v>
      </c>
      <c r="J283" s="667"/>
      <c r="K283" s="667"/>
      <c r="L283" s="667"/>
      <c r="M283" s="667"/>
      <c r="N283" s="667"/>
      <c r="O283" s="667"/>
      <c r="P283" s="667"/>
      <c r="Q283" s="667"/>
      <c r="R283" s="667"/>
      <c r="S283" s="667"/>
      <c r="T283" s="667"/>
      <c r="U283" s="667"/>
      <c r="V283" s="667"/>
      <c r="W283" s="667"/>
      <c r="X283" s="667"/>
      <c r="Y283" s="667"/>
      <c r="Z283" s="667"/>
      <c r="AA283" s="667"/>
      <c r="AB283" s="667"/>
      <c r="AC283" s="35">
        <f t="shared" si="60"/>
        <v>0</v>
      </c>
      <c r="AD283" s="27">
        <f t="shared" si="62"/>
        <v>0</v>
      </c>
      <c r="AE283" s="633"/>
      <c r="AF283" s="27">
        <f t="shared" si="72"/>
        <v>0</v>
      </c>
      <c r="AG283" s="634"/>
      <c r="AH283" s="635"/>
      <c r="AI283" s="635"/>
      <c r="AJ283" s="635"/>
      <c r="AK283" s="636"/>
      <c r="AL283" s="636"/>
      <c r="AM283" s="636"/>
      <c r="AN283" s="636"/>
      <c r="AO283" s="636"/>
      <c r="AP283" s="636"/>
      <c r="AQ283" s="636"/>
      <c r="AR283" s="636"/>
      <c r="AS283" s="636"/>
      <c r="AT283" s="636"/>
      <c r="AU283" s="636"/>
      <c r="AV283" s="636"/>
      <c r="AW283" s="636"/>
      <c r="AX283" s="636"/>
      <c r="AY283" s="636"/>
      <c r="AZ283" s="636"/>
      <c r="BA283" s="636"/>
      <c r="BB283" s="636"/>
      <c r="BC283" s="636"/>
      <c r="BD283" s="636"/>
      <c r="BE283" s="636"/>
      <c r="BF283" s="636"/>
      <c r="BG283" s="636"/>
      <c r="BH283" s="636"/>
      <c r="BI283" s="636"/>
      <c r="BJ283" s="636"/>
      <c r="BK283" s="636"/>
      <c r="BL283" s="636"/>
      <c r="BM283" s="636"/>
      <c r="BN283" s="636"/>
      <c r="BO283" s="636"/>
      <c r="BP283" s="636"/>
      <c r="BQ283" s="636"/>
      <c r="BR283" s="636"/>
      <c r="BS283" s="636"/>
      <c r="BT283" s="636"/>
      <c r="BU283" s="636"/>
    </row>
    <row r="284" spans="1:73" s="637" customFormat="1" ht="36.75" hidden="1" customHeight="1" x14ac:dyDescent="0.25">
      <c r="A284" s="657" t="s">
        <v>68</v>
      </c>
      <c r="B284" s="578">
        <v>2260382</v>
      </c>
      <c r="C284" s="646"/>
      <c r="D284" s="665">
        <f>H284</f>
        <v>0</v>
      </c>
      <c r="E284" s="665">
        <f>C284-D284</f>
        <v>0</v>
      </c>
      <c r="F284" s="96" t="e">
        <f t="shared" si="69"/>
        <v>#DIV/0!</v>
      </c>
      <c r="G284" s="665"/>
      <c r="H284" s="665"/>
      <c r="I284" s="666" t="e">
        <f t="shared" si="70"/>
        <v>#DIV/0!</v>
      </c>
      <c r="J284" s="667"/>
      <c r="K284" s="667"/>
      <c r="L284" s="667"/>
      <c r="M284" s="667"/>
      <c r="N284" s="667"/>
      <c r="O284" s="667"/>
      <c r="P284" s="667"/>
      <c r="Q284" s="667"/>
      <c r="R284" s="667"/>
      <c r="S284" s="667"/>
      <c r="T284" s="667"/>
      <c r="U284" s="667"/>
      <c r="V284" s="667"/>
      <c r="W284" s="667"/>
      <c r="X284" s="667"/>
      <c r="Y284" s="667"/>
      <c r="Z284" s="667"/>
      <c r="AA284" s="667"/>
      <c r="AB284" s="667"/>
      <c r="AC284" s="35">
        <f t="shared" si="60"/>
        <v>0</v>
      </c>
      <c r="AD284" s="27">
        <f t="shared" si="62"/>
        <v>0</v>
      </c>
      <c r="AE284" s="633"/>
      <c r="AF284" s="27">
        <f t="shared" si="72"/>
        <v>0</v>
      </c>
      <c r="AG284" s="634"/>
      <c r="AH284" s="635"/>
      <c r="AI284" s="635"/>
      <c r="AJ284" s="635"/>
      <c r="AK284" s="636"/>
      <c r="AL284" s="636"/>
      <c r="AM284" s="636"/>
      <c r="AN284" s="636"/>
      <c r="AO284" s="636"/>
      <c r="AP284" s="636"/>
      <c r="AQ284" s="636"/>
      <c r="AR284" s="636"/>
      <c r="AS284" s="636"/>
      <c r="AT284" s="636"/>
      <c r="AU284" s="636"/>
      <c r="AV284" s="636"/>
      <c r="AW284" s="636"/>
      <c r="AX284" s="636"/>
      <c r="AY284" s="636"/>
      <c r="AZ284" s="636"/>
      <c r="BA284" s="636"/>
      <c r="BB284" s="636"/>
      <c r="BC284" s="636"/>
      <c r="BD284" s="636"/>
      <c r="BE284" s="636"/>
      <c r="BF284" s="636"/>
      <c r="BG284" s="636"/>
      <c r="BH284" s="636"/>
      <c r="BI284" s="636"/>
      <c r="BJ284" s="636"/>
      <c r="BK284" s="636"/>
      <c r="BL284" s="636"/>
      <c r="BM284" s="636"/>
      <c r="BN284" s="636"/>
      <c r="BO284" s="636"/>
      <c r="BP284" s="636"/>
      <c r="BQ284" s="636"/>
      <c r="BR284" s="636"/>
      <c r="BS284" s="636"/>
      <c r="BT284" s="636"/>
      <c r="BU284" s="636"/>
    </row>
    <row r="285" spans="1:73" s="637" customFormat="1" ht="15.75" hidden="1" customHeight="1" x14ac:dyDescent="0.25">
      <c r="A285" s="668" t="s">
        <v>245</v>
      </c>
      <c r="B285" s="639"/>
      <c r="C285" s="677">
        <f t="shared" ref="C285:H285" si="74">C286</f>
        <v>0</v>
      </c>
      <c r="D285" s="678">
        <f t="shared" si="74"/>
        <v>0</v>
      </c>
      <c r="E285" s="678">
        <f t="shared" si="74"/>
        <v>0</v>
      </c>
      <c r="F285" s="642" t="e">
        <f t="shared" si="69"/>
        <v>#DIV/0!</v>
      </c>
      <c r="G285" s="678"/>
      <c r="H285" s="678">
        <f t="shared" si="74"/>
        <v>0</v>
      </c>
      <c r="I285" s="679" t="e">
        <f t="shared" si="70"/>
        <v>#DIV/0!</v>
      </c>
      <c r="J285" s="680"/>
      <c r="K285" s="680"/>
      <c r="L285" s="680"/>
      <c r="M285" s="680"/>
      <c r="N285" s="680"/>
      <c r="O285" s="680"/>
      <c r="P285" s="680"/>
      <c r="Q285" s="680"/>
      <c r="R285" s="680"/>
      <c r="S285" s="680"/>
      <c r="T285" s="680"/>
      <c r="U285" s="680"/>
      <c r="V285" s="680"/>
      <c r="W285" s="680"/>
      <c r="X285" s="680"/>
      <c r="Y285" s="680"/>
      <c r="Z285" s="680"/>
      <c r="AA285" s="680"/>
      <c r="AB285" s="680"/>
      <c r="AC285" s="35">
        <f t="shared" si="60"/>
        <v>0</v>
      </c>
      <c r="AD285" s="27">
        <f t="shared" si="62"/>
        <v>0</v>
      </c>
      <c r="AE285" s="633"/>
      <c r="AF285" s="27">
        <f t="shared" si="72"/>
        <v>0</v>
      </c>
      <c r="AG285" s="634"/>
      <c r="AH285" s="635"/>
      <c r="AI285" s="635"/>
      <c r="AJ285" s="635"/>
      <c r="AK285" s="636"/>
      <c r="AL285" s="636"/>
      <c r="AM285" s="636"/>
      <c r="AN285" s="636"/>
      <c r="AO285" s="636"/>
      <c r="AP285" s="636"/>
      <c r="AQ285" s="636"/>
      <c r="AR285" s="636"/>
      <c r="AS285" s="636"/>
      <c r="AT285" s="636"/>
      <c r="AU285" s="636"/>
      <c r="AV285" s="636"/>
      <c r="AW285" s="636"/>
      <c r="AX285" s="636"/>
      <c r="AY285" s="636"/>
      <c r="AZ285" s="636"/>
      <c r="BA285" s="636"/>
      <c r="BB285" s="636"/>
      <c r="BC285" s="636"/>
      <c r="BD285" s="636"/>
      <c r="BE285" s="636"/>
      <c r="BF285" s="636"/>
      <c r="BG285" s="636"/>
      <c r="BH285" s="636"/>
      <c r="BI285" s="636"/>
      <c r="BJ285" s="636"/>
      <c r="BK285" s="636"/>
      <c r="BL285" s="636"/>
      <c r="BM285" s="636"/>
      <c r="BN285" s="636"/>
      <c r="BO285" s="636"/>
      <c r="BP285" s="636"/>
      <c r="BQ285" s="636"/>
      <c r="BR285" s="636"/>
      <c r="BS285" s="636"/>
      <c r="BT285" s="636"/>
      <c r="BU285" s="636"/>
    </row>
    <row r="286" spans="1:73" s="637" customFormat="1" ht="27.75" hidden="1" customHeight="1" x14ac:dyDescent="0.25">
      <c r="A286" s="673" t="s">
        <v>218</v>
      </c>
      <c r="B286" s="681">
        <v>3100267</v>
      </c>
      <c r="C286" s="646"/>
      <c r="D286" s="665">
        <f>H286</f>
        <v>0</v>
      </c>
      <c r="E286" s="665">
        <f>C286-D286</f>
        <v>0</v>
      </c>
      <c r="F286" s="96" t="e">
        <f t="shared" si="69"/>
        <v>#DIV/0!</v>
      </c>
      <c r="G286" s="665"/>
      <c r="H286" s="665"/>
      <c r="I286" s="666" t="e">
        <f t="shared" si="70"/>
        <v>#DIV/0!</v>
      </c>
      <c r="J286" s="667"/>
      <c r="K286" s="667"/>
      <c r="L286" s="667"/>
      <c r="M286" s="667"/>
      <c r="N286" s="667"/>
      <c r="O286" s="667"/>
      <c r="P286" s="667"/>
      <c r="Q286" s="667"/>
      <c r="R286" s="667"/>
      <c r="S286" s="667"/>
      <c r="T286" s="667"/>
      <c r="U286" s="667"/>
      <c r="V286" s="667"/>
      <c r="W286" s="667"/>
      <c r="X286" s="667"/>
      <c r="Y286" s="667"/>
      <c r="Z286" s="667"/>
      <c r="AA286" s="667"/>
      <c r="AB286" s="667"/>
      <c r="AC286" s="35">
        <f t="shared" si="60"/>
        <v>0</v>
      </c>
      <c r="AD286" s="27">
        <f t="shared" si="62"/>
        <v>0</v>
      </c>
      <c r="AE286" s="633"/>
      <c r="AF286" s="27">
        <f t="shared" si="72"/>
        <v>0</v>
      </c>
      <c r="AG286" s="634"/>
      <c r="AH286" s="635"/>
      <c r="AI286" s="635"/>
      <c r="AJ286" s="635"/>
      <c r="AK286" s="636"/>
      <c r="AL286" s="636"/>
      <c r="AM286" s="636"/>
      <c r="AN286" s="636"/>
      <c r="AO286" s="636"/>
      <c r="AP286" s="636"/>
      <c r="AQ286" s="636"/>
      <c r="AR286" s="636"/>
      <c r="AS286" s="636"/>
      <c r="AT286" s="636"/>
      <c r="AU286" s="636"/>
      <c r="AV286" s="636"/>
      <c r="AW286" s="636"/>
      <c r="AX286" s="636"/>
      <c r="AY286" s="636"/>
      <c r="AZ286" s="636"/>
      <c r="BA286" s="636"/>
      <c r="BB286" s="636"/>
      <c r="BC286" s="636"/>
      <c r="BD286" s="636"/>
      <c r="BE286" s="636"/>
      <c r="BF286" s="636"/>
      <c r="BG286" s="636"/>
      <c r="BH286" s="636"/>
      <c r="BI286" s="636"/>
      <c r="BJ286" s="636"/>
      <c r="BK286" s="636"/>
      <c r="BL286" s="636"/>
      <c r="BM286" s="636"/>
      <c r="BN286" s="636"/>
      <c r="BO286" s="636"/>
      <c r="BP286" s="636"/>
      <c r="BQ286" s="636"/>
      <c r="BR286" s="636"/>
      <c r="BS286" s="636"/>
      <c r="BT286" s="636"/>
      <c r="BU286" s="636"/>
    </row>
    <row r="287" spans="1:73" s="625" customFormat="1" ht="36.75" hidden="1" customHeight="1" x14ac:dyDescent="0.25">
      <c r="A287" s="682" t="s">
        <v>247</v>
      </c>
      <c r="B287" s="683"/>
      <c r="C287" s="684"/>
      <c r="D287" s="685">
        <f>C261+C265</f>
        <v>0</v>
      </c>
      <c r="E287" s="686">
        <f>D261+D265</f>
        <v>0</v>
      </c>
      <c r="F287" s="687" t="e">
        <f>D287/C287*100</f>
        <v>#DIV/0!</v>
      </c>
      <c r="G287" s="686" t="e">
        <f>F261+F265</f>
        <v>#DIV/0!</v>
      </c>
      <c r="H287" s="686">
        <f>G261+G265</f>
        <v>0</v>
      </c>
      <c r="I287" s="688" t="e">
        <f t="shared" si="70"/>
        <v>#DIV/0!</v>
      </c>
      <c r="J287" s="689"/>
      <c r="K287" s="689"/>
      <c r="L287" s="689"/>
      <c r="M287" s="689"/>
      <c r="N287" s="689"/>
      <c r="O287" s="689"/>
      <c r="P287" s="689"/>
      <c r="Q287" s="689"/>
      <c r="R287" s="689"/>
      <c r="S287" s="689"/>
      <c r="T287" s="689"/>
      <c r="U287" s="689"/>
      <c r="V287" s="689"/>
      <c r="W287" s="689"/>
      <c r="X287" s="689"/>
      <c r="Y287" s="689"/>
      <c r="Z287" s="689"/>
      <c r="AA287" s="689"/>
      <c r="AB287" s="689"/>
      <c r="AC287" s="35" t="e">
        <f t="shared" si="60"/>
        <v>#DIV/0!</v>
      </c>
      <c r="AD287" s="27">
        <f t="shared" si="62"/>
        <v>0</v>
      </c>
      <c r="AE287" s="621"/>
      <c r="AF287" s="27">
        <f t="shared" si="72"/>
        <v>0</v>
      </c>
      <c r="AG287" s="622"/>
      <c r="AH287" s="623"/>
      <c r="AI287" s="623"/>
      <c r="AJ287" s="623"/>
      <c r="AK287" s="624"/>
      <c r="AL287" s="624"/>
      <c r="AM287" s="624"/>
      <c r="AN287" s="624"/>
      <c r="AO287" s="624"/>
      <c r="AP287" s="624"/>
      <c r="AQ287" s="624"/>
      <c r="AR287" s="624"/>
      <c r="AS287" s="624"/>
      <c r="AT287" s="624"/>
      <c r="AU287" s="624"/>
      <c r="AV287" s="624"/>
      <c r="AW287" s="624"/>
      <c r="AX287" s="624"/>
      <c r="AY287" s="624"/>
      <c r="AZ287" s="624"/>
      <c r="BA287" s="624"/>
      <c r="BB287" s="624"/>
      <c r="BC287" s="624"/>
      <c r="BD287" s="624"/>
      <c r="BE287" s="624"/>
      <c r="BF287" s="624"/>
      <c r="BG287" s="624"/>
      <c r="BH287" s="624"/>
      <c r="BI287" s="624"/>
      <c r="BJ287" s="624"/>
      <c r="BK287" s="624"/>
      <c r="BL287" s="624"/>
      <c r="BM287" s="624"/>
      <c r="BN287" s="624"/>
      <c r="BO287" s="624"/>
      <c r="BP287" s="624"/>
      <c r="BQ287" s="624"/>
      <c r="BR287" s="624"/>
      <c r="BS287" s="624"/>
      <c r="BT287" s="624"/>
      <c r="BU287" s="624"/>
    </row>
    <row r="288" spans="1:73" s="698" customFormat="1" ht="36.75" hidden="1" customHeight="1" x14ac:dyDescent="0.25">
      <c r="A288" s="690"/>
      <c r="B288" s="691"/>
      <c r="C288" s="691"/>
      <c r="D288" s="692"/>
      <c r="E288" s="693"/>
      <c r="F288" s="693"/>
      <c r="G288" s="693"/>
      <c r="H288" s="693"/>
      <c r="I288" s="694"/>
      <c r="J288" s="694"/>
      <c r="K288" s="694"/>
      <c r="L288" s="694"/>
      <c r="M288" s="694"/>
      <c r="N288" s="694"/>
      <c r="O288" s="694"/>
      <c r="P288" s="694"/>
      <c r="Q288" s="694"/>
      <c r="R288" s="694"/>
      <c r="S288" s="694"/>
      <c r="T288" s="694"/>
      <c r="U288" s="694"/>
      <c r="V288" s="694"/>
      <c r="W288" s="694"/>
      <c r="X288" s="694"/>
      <c r="Y288" s="694"/>
      <c r="Z288" s="694"/>
      <c r="AA288" s="694"/>
      <c r="AB288" s="694"/>
      <c r="AC288" s="695"/>
      <c r="AD288" s="695"/>
      <c r="AE288" s="696"/>
      <c r="AF288" s="696"/>
      <c r="AG288" s="696"/>
      <c r="AH288" s="697"/>
      <c r="AI288" s="697"/>
      <c r="AJ288" s="697"/>
    </row>
    <row r="289" spans="1:980" s="703" customFormat="1" ht="24" hidden="1" customHeight="1" x14ac:dyDescent="0.25">
      <c r="A289" s="699"/>
      <c r="B289" s="700" t="s">
        <v>248</v>
      </c>
      <c r="C289" s="701"/>
      <c r="D289" s="699"/>
      <c r="E289" s="699"/>
      <c r="F289" s="699"/>
      <c r="G289" s="699"/>
      <c r="H289" s="699"/>
      <c r="I289" s="702"/>
      <c r="J289" s="702"/>
      <c r="K289" s="702"/>
      <c r="L289" s="702"/>
      <c r="M289" s="702"/>
      <c r="N289" s="702"/>
      <c r="O289" s="702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AKR289" s="704"/>
    </row>
    <row r="290" spans="1:980" s="703" customFormat="1" ht="24" hidden="1" customHeight="1" x14ac:dyDescent="0.25">
      <c r="A290" s="705" t="s">
        <v>249</v>
      </c>
      <c r="B290" s="706" t="s">
        <v>250</v>
      </c>
      <c r="C290" s="707" t="s">
        <v>251</v>
      </c>
      <c r="D290" s="705" t="s">
        <v>250</v>
      </c>
      <c r="E290" s="707" t="s">
        <v>252</v>
      </c>
      <c r="F290" s="705" t="s">
        <v>250</v>
      </c>
      <c r="G290" s="707" t="s">
        <v>253</v>
      </c>
      <c r="H290" s="705" t="s">
        <v>250</v>
      </c>
      <c r="I290" s="702"/>
      <c r="J290" s="702"/>
      <c r="K290" s="702"/>
      <c r="L290" s="702"/>
      <c r="M290" s="702"/>
      <c r="N290" s="702"/>
      <c r="O290" s="702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AKR290" s="704"/>
    </row>
    <row r="291" spans="1:980" s="715" customFormat="1" ht="24" hidden="1" customHeight="1" x14ac:dyDescent="0.25">
      <c r="A291" s="708">
        <v>211</v>
      </c>
      <c r="B291" s="709">
        <f>C68+C71</f>
        <v>2169405.36</v>
      </c>
      <c r="C291" s="710">
        <v>211</v>
      </c>
      <c r="D291" s="711">
        <f>C20</f>
        <v>29510010</v>
      </c>
      <c r="E291" s="710">
        <v>211</v>
      </c>
      <c r="F291" s="708"/>
      <c r="G291" s="710">
        <v>211</v>
      </c>
      <c r="H291" s="712">
        <f>B291+D291+F291</f>
        <v>31679415.359999999</v>
      </c>
      <c r="I291" s="713"/>
      <c r="J291" s="713"/>
      <c r="K291" s="713"/>
      <c r="L291" s="713"/>
      <c r="M291" s="713"/>
      <c r="N291" s="713"/>
      <c r="O291" s="713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714"/>
      <c r="AR291" s="714"/>
      <c r="AS291" s="714"/>
      <c r="AT291" s="714"/>
      <c r="AU291" s="714"/>
      <c r="AV291" s="714"/>
      <c r="AW291" s="714"/>
      <c r="AX291" s="714"/>
      <c r="AY291" s="714"/>
      <c r="AZ291" s="714"/>
      <c r="BA291" s="714"/>
      <c r="BB291" s="714"/>
      <c r="BC291" s="714"/>
      <c r="BD291" s="714"/>
      <c r="BE291" s="714"/>
      <c r="BF291" s="714"/>
      <c r="BG291" s="714"/>
      <c r="BH291" s="714"/>
      <c r="BI291" s="714"/>
      <c r="BJ291" s="714"/>
      <c r="BK291" s="714"/>
      <c r="BL291" s="714"/>
      <c r="BM291" s="714"/>
      <c r="BN291" s="714"/>
      <c r="BO291" s="714"/>
      <c r="BP291" s="714"/>
      <c r="BQ291" s="714"/>
      <c r="BR291" s="714"/>
      <c r="BS291" s="714"/>
      <c r="BT291" s="714"/>
      <c r="BU291" s="714"/>
      <c r="AKR291" s="716"/>
    </row>
    <row r="292" spans="1:980" s="715" customFormat="1" ht="24" hidden="1" customHeight="1" x14ac:dyDescent="0.25">
      <c r="A292" s="708">
        <v>213</v>
      </c>
      <c r="B292" s="709">
        <f>C69+C72</f>
        <v>655160.47</v>
      </c>
      <c r="C292" s="710">
        <v>213</v>
      </c>
      <c r="D292" s="711">
        <f>C21</f>
        <v>8912023</v>
      </c>
      <c r="E292" s="710">
        <v>213</v>
      </c>
      <c r="F292" s="708"/>
      <c r="G292" s="710">
        <v>213</v>
      </c>
      <c r="H292" s="712">
        <f t="shared" ref="H292:H331" si="75">B292+D292+F292</f>
        <v>9567183.4700000007</v>
      </c>
      <c r="I292" s="713"/>
      <c r="J292" s="713"/>
      <c r="K292" s="713"/>
      <c r="L292" s="713"/>
      <c r="M292" s="713"/>
      <c r="N292" s="713"/>
      <c r="O292" s="713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714"/>
      <c r="AR292" s="714"/>
      <c r="AS292" s="714"/>
      <c r="AT292" s="714"/>
      <c r="AU292" s="714"/>
      <c r="AV292" s="714"/>
      <c r="AW292" s="714"/>
      <c r="AX292" s="714"/>
      <c r="AY292" s="714"/>
      <c r="AZ292" s="714"/>
      <c r="BA292" s="714"/>
      <c r="BB292" s="714"/>
      <c r="BC292" s="714"/>
      <c r="BD292" s="714"/>
      <c r="BE292" s="714"/>
      <c r="BF292" s="714"/>
      <c r="BG292" s="714"/>
      <c r="BH292" s="714"/>
      <c r="BI292" s="714"/>
      <c r="BJ292" s="714"/>
      <c r="BK292" s="714"/>
      <c r="BL292" s="714"/>
      <c r="BM292" s="714"/>
      <c r="BN292" s="714"/>
      <c r="BO292" s="714"/>
      <c r="BP292" s="714"/>
      <c r="BQ292" s="714"/>
      <c r="BR292" s="714"/>
      <c r="BS292" s="714"/>
      <c r="BT292" s="714"/>
      <c r="BU292" s="714"/>
      <c r="AKR292" s="716"/>
    </row>
    <row r="293" spans="1:980" s="703" customFormat="1" ht="24" hidden="1" customHeight="1" x14ac:dyDescent="0.25">
      <c r="A293" s="705">
        <v>221</v>
      </c>
      <c r="B293" s="706"/>
      <c r="C293" s="707">
        <v>221</v>
      </c>
      <c r="D293" s="717">
        <f>C26</f>
        <v>0</v>
      </c>
      <c r="E293" s="707">
        <v>221</v>
      </c>
      <c r="F293" s="717"/>
      <c r="G293" s="707">
        <v>221</v>
      </c>
      <c r="H293" s="717">
        <f t="shared" si="75"/>
        <v>0</v>
      </c>
      <c r="I293" s="702"/>
      <c r="J293" s="702"/>
      <c r="K293" s="702"/>
      <c r="L293" s="702"/>
      <c r="M293" s="702"/>
      <c r="N293" s="702"/>
      <c r="O293" s="702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AKR293" s="704"/>
    </row>
    <row r="294" spans="1:980" s="703" customFormat="1" ht="24" hidden="1" customHeight="1" x14ac:dyDescent="0.25">
      <c r="A294" s="705">
        <v>212</v>
      </c>
      <c r="B294" s="706"/>
      <c r="C294" s="707">
        <v>212</v>
      </c>
      <c r="D294" s="717">
        <f>C24</f>
        <v>0</v>
      </c>
      <c r="E294" s="707">
        <v>212</v>
      </c>
      <c r="F294" s="717"/>
      <c r="G294" s="707">
        <v>212</v>
      </c>
      <c r="H294" s="717">
        <f t="shared" si="75"/>
        <v>0</v>
      </c>
      <c r="I294" s="702"/>
      <c r="J294" s="702"/>
      <c r="K294" s="702"/>
      <c r="L294" s="702"/>
      <c r="M294" s="702"/>
      <c r="N294" s="702"/>
      <c r="O294" s="702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AKR294" s="704"/>
    </row>
    <row r="295" spans="1:980" s="703" customFormat="1" ht="24" hidden="1" customHeight="1" x14ac:dyDescent="0.25">
      <c r="A295" s="705">
        <v>214</v>
      </c>
      <c r="B295" s="718"/>
      <c r="C295" s="707">
        <v>214</v>
      </c>
      <c r="D295" s="717"/>
      <c r="E295" s="707">
        <v>214</v>
      </c>
      <c r="F295" s="717">
        <f>C50</f>
        <v>0</v>
      </c>
      <c r="G295" s="707">
        <v>214</v>
      </c>
      <c r="H295" s="717">
        <f t="shared" si="75"/>
        <v>0</v>
      </c>
      <c r="I295" s="702"/>
      <c r="J295" s="702"/>
      <c r="K295" s="702"/>
      <c r="L295" s="702"/>
      <c r="M295" s="702"/>
      <c r="N295" s="702"/>
      <c r="O295" s="702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AKR295" s="704"/>
    </row>
    <row r="296" spans="1:980" s="703" customFormat="1" ht="24" hidden="1" customHeight="1" x14ac:dyDescent="0.25">
      <c r="A296" s="705">
        <v>225</v>
      </c>
      <c r="B296" s="706"/>
      <c r="C296" s="707">
        <v>225</v>
      </c>
      <c r="D296" s="719">
        <f>C27</f>
        <v>50000</v>
      </c>
      <c r="E296" s="707">
        <v>225</v>
      </c>
      <c r="F296" s="717"/>
      <c r="G296" s="707">
        <v>225</v>
      </c>
      <c r="H296" s="717">
        <f t="shared" si="75"/>
        <v>50000</v>
      </c>
      <c r="I296" s="702"/>
      <c r="J296" s="702"/>
      <c r="K296" s="702"/>
      <c r="L296" s="702"/>
      <c r="M296" s="702"/>
      <c r="N296" s="702"/>
      <c r="O296" s="702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AKR296" s="704"/>
    </row>
    <row r="297" spans="1:980" s="703" customFormat="1" ht="24" hidden="1" customHeight="1" x14ac:dyDescent="0.25">
      <c r="A297" s="705">
        <v>226</v>
      </c>
      <c r="B297" s="718">
        <f>C65</f>
        <v>4480459</v>
      </c>
      <c r="C297" s="707">
        <v>226</v>
      </c>
      <c r="D297" s="719">
        <f>C29</f>
        <v>121500</v>
      </c>
      <c r="E297" s="707">
        <v>226</v>
      </c>
      <c r="F297" s="717">
        <f>C52</f>
        <v>0</v>
      </c>
      <c r="G297" s="707">
        <v>226</v>
      </c>
      <c r="H297" s="717">
        <f t="shared" si="75"/>
        <v>4601959</v>
      </c>
      <c r="I297" s="702"/>
      <c r="J297" s="702"/>
      <c r="K297" s="702"/>
      <c r="L297" s="702"/>
      <c r="M297" s="702"/>
      <c r="N297" s="702"/>
      <c r="O297" s="702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AKR297" s="704"/>
    </row>
    <row r="298" spans="1:980" s="703" customFormat="1" ht="24" hidden="1" customHeight="1" x14ac:dyDescent="0.25">
      <c r="A298" s="705">
        <v>310</v>
      </c>
      <c r="B298" s="706"/>
      <c r="C298" s="707">
        <v>310</v>
      </c>
      <c r="D298" s="719">
        <f>C33</f>
        <v>1432125</v>
      </c>
      <c r="E298" s="707">
        <v>310</v>
      </c>
      <c r="F298" s="705"/>
      <c r="G298" s="707">
        <v>310</v>
      </c>
      <c r="H298" s="717">
        <f t="shared" si="75"/>
        <v>1432125</v>
      </c>
      <c r="I298" s="702"/>
      <c r="J298" s="702"/>
      <c r="K298" s="702"/>
      <c r="L298" s="702"/>
      <c r="M298" s="702"/>
      <c r="N298" s="702"/>
      <c r="O298" s="702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AKR298" s="704"/>
    </row>
    <row r="299" spans="1:980" s="703" customFormat="1" ht="24" hidden="1" customHeight="1" x14ac:dyDescent="0.25">
      <c r="A299" s="705">
        <v>342</v>
      </c>
      <c r="B299" s="718">
        <f>C66</f>
        <v>0</v>
      </c>
      <c r="C299" s="707">
        <v>342</v>
      </c>
      <c r="D299" s="717"/>
      <c r="E299" s="707">
        <v>342</v>
      </c>
      <c r="F299" s="717">
        <f>C53</f>
        <v>0</v>
      </c>
      <c r="G299" s="707">
        <v>342</v>
      </c>
      <c r="H299" s="717">
        <f t="shared" si="75"/>
        <v>0</v>
      </c>
      <c r="I299" s="702"/>
      <c r="J299" s="702"/>
      <c r="K299" s="702"/>
      <c r="L299" s="702"/>
      <c r="M299" s="702"/>
      <c r="N299" s="702"/>
      <c r="O299" s="702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AKR299" s="704"/>
    </row>
    <row r="300" spans="1:980" s="703" customFormat="1" ht="24" hidden="1" customHeight="1" x14ac:dyDescent="0.25">
      <c r="A300" s="705">
        <v>346</v>
      </c>
      <c r="B300" s="706"/>
      <c r="C300" s="707">
        <v>346</v>
      </c>
      <c r="D300" s="719">
        <f>C39</f>
        <v>107000</v>
      </c>
      <c r="E300" s="707">
        <v>346</v>
      </c>
      <c r="F300" s="717"/>
      <c r="G300" s="707">
        <v>346</v>
      </c>
      <c r="H300" s="717">
        <f t="shared" si="75"/>
        <v>107000</v>
      </c>
      <c r="I300" s="702"/>
      <c r="J300" s="702"/>
      <c r="K300" s="702"/>
      <c r="L300" s="702"/>
      <c r="M300" s="702"/>
      <c r="N300" s="702"/>
      <c r="O300" s="702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AKR300" s="704"/>
    </row>
    <row r="301" spans="1:980" s="703" customFormat="1" ht="24" hidden="1" customHeight="1" x14ac:dyDescent="0.25">
      <c r="A301" s="705">
        <v>349</v>
      </c>
      <c r="B301" s="706"/>
      <c r="C301" s="707">
        <v>349</v>
      </c>
      <c r="D301" s="719">
        <f>C46</f>
        <v>45500</v>
      </c>
      <c r="E301" s="707">
        <v>349</v>
      </c>
      <c r="F301" s="717"/>
      <c r="G301" s="707">
        <v>349</v>
      </c>
      <c r="H301" s="717">
        <f t="shared" si="75"/>
        <v>45500</v>
      </c>
      <c r="I301" s="702"/>
      <c r="J301" s="702"/>
      <c r="K301" s="702"/>
      <c r="L301" s="702"/>
      <c r="M301" s="702"/>
      <c r="N301" s="702"/>
      <c r="O301" s="702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AKR301" s="704"/>
    </row>
    <row r="302" spans="1:980" s="703" customFormat="1" ht="24" hidden="1" customHeight="1" x14ac:dyDescent="0.25">
      <c r="A302" s="720" t="s">
        <v>254</v>
      </c>
      <c r="B302" s="721">
        <f>SUM(B298:B301)</f>
        <v>0</v>
      </c>
      <c r="C302" s="722" t="s">
        <v>254</v>
      </c>
      <c r="D302" s="723">
        <f>SUM(D298:D301)</f>
        <v>1584625</v>
      </c>
      <c r="E302" s="722" t="s">
        <v>254</v>
      </c>
      <c r="F302" s="720">
        <f>SUM(F298:F301)</f>
        <v>0</v>
      </c>
      <c r="G302" s="722" t="s">
        <v>254</v>
      </c>
      <c r="H302" s="724">
        <f>B302+D302+F302</f>
        <v>1584625</v>
      </c>
      <c r="I302" s="702"/>
      <c r="J302" s="702"/>
      <c r="K302" s="702"/>
      <c r="L302" s="702"/>
      <c r="M302" s="702"/>
      <c r="N302" s="702"/>
      <c r="O302" s="702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AKR302" s="704"/>
    </row>
    <row r="303" spans="1:980" s="703" customFormat="1" ht="24" hidden="1" customHeight="1" x14ac:dyDescent="0.25">
      <c r="A303" s="725" t="s">
        <v>255</v>
      </c>
      <c r="B303" s="726">
        <f>SUM(B291:B301)</f>
        <v>7305024.8300000001</v>
      </c>
      <c r="C303" s="727" t="s">
        <v>255</v>
      </c>
      <c r="D303" s="728">
        <f>SUM(D291:D301)</f>
        <v>40178158</v>
      </c>
      <c r="E303" s="727" t="s">
        <v>255</v>
      </c>
      <c r="F303" s="728">
        <f>SUM(F291:F301)</f>
        <v>0</v>
      </c>
      <c r="G303" s="727" t="s">
        <v>255</v>
      </c>
      <c r="H303" s="729">
        <f t="shared" si="75"/>
        <v>47483182.829999998</v>
      </c>
      <c r="I303" s="702"/>
      <c r="J303" s="702"/>
      <c r="K303" s="702"/>
      <c r="L303" s="702"/>
      <c r="M303" s="702"/>
      <c r="N303" s="702"/>
      <c r="O303" s="702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AKR303" s="704"/>
    </row>
    <row r="304" spans="1:980" ht="21.75" hidden="1" customHeight="1" x14ac:dyDescent="0.25">
      <c r="A304" s="730"/>
      <c r="B304" s="731">
        <f>B303-C73</f>
        <v>0</v>
      </c>
      <c r="C304" s="732"/>
      <c r="D304" s="733">
        <f>D303-C49</f>
        <v>0</v>
      </c>
      <c r="E304" s="701"/>
      <c r="F304" s="733">
        <f>F303-C60</f>
        <v>0</v>
      </c>
      <c r="G304" s="701"/>
      <c r="H304" s="733">
        <f t="shared" si="75"/>
        <v>0</v>
      </c>
      <c r="I304" s="702"/>
      <c r="J304" s="702"/>
      <c r="K304" s="702"/>
      <c r="L304" s="702"/>
      <c r="M304" s="702"/>
      <c r="N304" s="702"/>
      <c r="O304" s="702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7"/>
      <c r="BU304" s="7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8"/>
      <c r="DD304" s="8"/>
      <c r="DE304" s="8"/>
      <c r="DF304" s="8"/>
      <c r="DG304" s="8"/>
      <c r="DH304" s="8"/>
      <c r="DI304" s="8"/>
      <c r="DJ304" s="8"/>
      <c r="DK304" s="8"/>
      <c r="DL304" s="8"/>
      <c r="DM304" s="8"/>
      <c r="DN304" s="8"/>
      <c r="DO304" s="8"/>
      <c r="DP304" s="8"/>
      <c r="DQ304" s="8"/>
      <c r="DR304" s="8"/>
      <c r="DS304" s="8"/>
      <c r="DT304" s="8"/>
      <c r="DU304" s="8"/>
      <c r="DV304" s="8"/>
      <c r="DW304" s="8"/>
      <c r="DX304" s="8"/>
      <c r="DY304" s="8"/>
      <c r="DZ304" s="8"/>
      <c r="EA304" s="8"/>
      <c r="EB304" s="8"/>
      <c r="EC304" s="8"/>
      <c r="ED304" s="8"/>
      <c r="EE304" s="8"/>
      <c r="EF304" s="8"/>
      <c r="EG304" s="8"/>
      <c r="EH304" s="8"/>
      <c r="EI304" s="8"/>
      <c r="EJ304" s="8"/>
      <c r="EK304" s="8"/>
      <c r="EL304" s="8"/>
      <c r="EM304" s="8"/>
      <c r="EN304" s="8"/>
      <c r="EO304" s="8"/>
      <c r="EP304" s="8"/>
      <c r="EQ304" s="8"/>
      <c r="ER304" s="8"/>
      <c r="ES304" s="8"/>
      <c r="ET304" s="8"/>
      <c r="EU304" s="8"/>
      <c r="EV304" s="8"/>
      <c r="EW304" s="8"/>
      <c r="EX304" s="8"/>
      <c r="EY304" s="8"/>
      <c r="EZ304" s="8"/>
      <c r="FA304" s="8"/>
      <c r="FB304" s="8"/>
      <c r="FC304" s="8"/>
      <c r="FD304" s="8"/>
      <c r="FE304" s="8"/>
      <c r="FF304" s="8"/>
      <c r="FG304" s="8"/>
      <c r="FH304" s="8"/>
      <c r="FI304" s="8"/>
      <c r="FJ304" s="8"/>
      <c r="FK304" s="8"/>
      <c r="FL304" s="8"/>
      <c r="FM304" s="8"/>
      <c r="FN304" s="8"/>
      <c r="FO304" s="8"/>
      <c r="FP304" s="8"/>
      <c r="FQ304" s="8"/>
      <c r="FR304" s="8"/>
      <c r="FS304" s="8"/>
      <c r="FT304" s="8"/>
      <c r="FU304" s="8"/>
      <c r="FV304" s="8"/>
      <c r="FW304" s="8"/>
      <c r="FX304" s="8"/>
      <c r="FY304" s="8"/>
      <c r="FZ304" s="8"/>
      <c r="GA304" s="8"/>
      <c r="GB304" s="8"/>
      <c r="GC304" s="8"/>
      <c r="GD304" s="8"/>
      <c r="GE304" s="8"/>
      <c r="GF304" s="8"/>
      <c r="GG304" s="8"/>
      <c r="GH304" s="8"/>
      <c r="GI304" s="8"/>
      <c r="GJ304" s="8"/>
      <c r="GK304" s="8"/>
      <c r="GL304" s="8"/>
      <c r="GM304" s="8"/>
      <c r="GN304" s="8"/>
      <c r="GO304" s="8"/>
      <c r="GP304" s="8"/>
      <c r="GQ304" s="8"/>
      <c r="GR304" s="8"/>
      <c r="GS304" s="8"/>
      <c r="GT304" s="8"/>
      <c r="GU304" s="8"/>
      <c r="GV304" s="8"/>
      <c r="GW304" s="8"/>
      <c r="GX304" s="8"/>
      <c r="GY304" s="8"/>
      <c r="GZ304" s="8"/>
      <c r="HA304" s="8"/>
      <c r="HB304" s="8"/>
      <c r="HC304" s="8"/>
      <c r="HD304" s="8"/>
      <c r="HE304" s="8"/>
      <c r="HF304" s="8"/>
      <c r="HG304" s="8"/>
      <c r="HH304" s="8"/>
      <c r="HI304" s="8"/>
      <c r="HJ304" s="8"/>
      <c r="HK304" s="8"/>
      <c r="HL304" s="8"/>
      <c r="HM304" s="8"/>
      <c r="HN304" s="8"/>
      <c r="HO304" s="8"/>
      <c r="HP304" s="8"/>
      <c r="HQ304" s="8"/>
      <c r="HR304" s="8"/>
      <c r="HS304" s="8"/>
      <c r="HT304" s="8"/>
      <c r="HU304" s="8"/>
      <c r="HV304" s="8"/>
      <c r="HW304" s="8"/>
      <c r="HX304" s="8"/>
      <c r="HY304" s="8"/>
      <c r="HZ304" s="8"/>
      <c r="IA304" s="8"/>
      <c r="IB304" s="8"/>
      <c r="IC304" s="8"/>
      <c r="ID304" s="8"/>
      <c r="IE304" s="8"/>
      <c r="IF304" s="8"/>
      <c r="IG304" s="8"/>
      <c r="IH304" s="8"/>
      <c r="II304" s="8"/>
      <c r="IJ304" s="8"/>
      <c r="IK304" s="8"/>
      <c r="IL304" s="8"/>
      <c r="IM304" s="8"/>
      <c r="IN304" s="8"/>
      <c r="IO304" s="8"/>
      <c r="IP304" s="8"/>
      <c r="IQ304" s="8"/>
      <c r="IR304" s="8"/>
      <c r="IS304" s="8"/>
      <c r="IT304" s="8"/>
      <c r="IU304" s="8"/>
      <c r="IV304" s="8"/>
      <c r="IW304" s="8"/>
      <c r="IX304" s="8"/>
      <c r="IY304" s="8"/>
      <c r="IZ304" s="8"/>
      <c r="JA304" s="8"/>
      <c r="JB304" s="8"/>
      <c r="JC304" s="8"/>
      <c r="JD304" s="8"/>
      <c r="JE304" s="8"/>
      <c r="JF304" s="8"/>
      <c r="JG304" s="8"/>
      <c r="JH304" s="8"/>
      <c r="JI304" s="8"/>
      <c r="JJ304" s="8"/>
      <c r="JK304" s="8"/>
      <c r="JL304" s="8"/>
      <c r="JM304" s="8"/>
      <c r="JN304" s="8"/>
      <c r="JO304" s="8"/>
      <c r="JP304" s="8"/>
      <c r="JQ304" s="8"/>
      <c r="JR304" s="8"/>
      <c r="JS304" s="8"/>
      <c r="JT304" s="8"/>
      <c r="JU304" s="8"/>
      <c r="JV304" s="8"/>
      <c r="JW304" s="8"/>
      <c r="JX304" s="8"/>
      <c r="JY304" s="8"/>
      <c r="JZ304" s="8"/>
      <c r="KA304" s="8"/>
      <c r="KB304" s="8"/>
      <c r="KC304" s="8"/>
      <c r="KD304" s="8"/>
      <c r="KE304" s="8"/>
      <c r="KF304" s="8"/>
      <c r="KG304" s="8"/>
      <c r="KH304" s="8"/>
      <c r="KI304" s="8"/>
      <c r="KJ304" s="8"/>
      <c r="KK304" s="8"/>
      <c r="KL304" s="8"/>
      <c r="KM304" s="8"/>
      <c r="KN304" s="8"/>
      <c r="KO304" s="8"/>
      <c r="KP304" s="8"/>
      <c r="KQ304" s="8"/>
      <c r="KR304" s="8"/>
      <c r="KS304" s="8"/>
      <c r="KT304" s="8"/>
      <c r="KU304" s="8"/>
      <c r="KV304" s="8"/>
      <c r="KW304" s="8"/>
      <c r="KX304" s="8"/>
      <c r="KY304" s="8"/>
      <c r="KZ304" s="8"/>
      <c r="LA304" s="8"/>
      <c r="LB304" s="8"/>
      <c r="LC304" s="8"/>
      <c r="LD304" s="8"/>
      <c r="LE304" s="8"/>
      <c r="LF304" s="8"/>
      <c r="LG304" s="8"/>
      <c r="LH304" s="8"/>
      <c r="LI304" s="8"/>
      <c r="LJ304" s="8"/>
      <c r="LK304" s="8"/>
      <c r="LL304" s="8"/>
      <c r="LM304" s="8"/>
      <c r="LN304" s="8"/>
      <c r="LO304" s="8"/>
      <c r="LP304" s="8"/>
      <c r="LQ304" s="8"/>
      <c r="LR304" s="8"/>
      <c r="LS304" s="8"/>
      <c r="LT304" s="8"/>
      <c r="LU304" s="8"/>
      <c r="LV304" s="8"/>
      <c r="LW304" s="8"/>
      <c r="LX304" s="8"/>
      <c r="LY304" s="8"/>
      <c r="LZ304" s="8"/>
      <c r="MA304" s="8"/>
      <c r="MB304" s="8"/>
      <c r="MC304" s="8"/>
      <c r="MD304" s="8"/>
      <c r="ME304" s="8"/>
      <c r="MF304" s="8"/>
      <c r="MG304" s="8"/>
      <c r="MH304" s="8"/>
      <c r="MI304" s="8"/>
      <c r="MJ304" s="8"/>
      <c r="MK304" s="8"/>
      <c r="ML304" s="8"/>
      <c r="MM304" s="8"/>
      <c r="MN304" s="8"/>
      <c r="MO304" s="8"/>
      <c r="MP304" s="8"/>
      <c r="MQ304" s="8"/>
      <c r="MR304" s="8"/>
      <c r="MS304" s="8"/>
      <c r="MT304" s="8"/>
      <c r="MU304" s="8"/>
      <c r="MV304" s="8"/>
      <c r="MW304" s="8"/>
      <c r="MX304" s="8"/>
      <c r="MY304" s="8"/>
      <c r="MZ304" s="8"/>
      <c r="NA304" s="8"/>
      <c r="NB304" s="8"/>
      <c r="NC304" s="8"/>
      <c r="ND304" s="8"/>
      <c r="NE304" s="8"/>
      <c r="NF304" s="8"/>
      <c r="NG304" s="8"/>
      <c r="NH304" s="8"/>
      <c r="NI304" s="8"/>
      <c r="NJ304" s="8"/>
      <c r="NK304" s="8"/>
      <c r="NL304" s="8"/>
      <c r="NM304" s="8"/>
      <c r="NN304" s="8"/>
      <c r="NO304" s="8"/>
      <c r="NP304" s="8"/>
      <c r="NQ304" s="8"/>
      <c r="NR304" s="8"/>
      <c r="NS304" s="8"/>
      <c r="NT304" s="8"/>
      <c r="NU304" s="8"/>
      <c r="NV304" s="8"/>
      <c r="NW304" s="8"/>
      <c r="NX304" s="8"/>
      <c r="NY304" s="8"/>
      <c r="NZ304" s="8"/>
      <c r="OA304" s="8"/>
      <c r="OB304" s="8"/>
      <c r="OC304" s="8"/>
      <c r="OD304" s="8"/>
      <c r="OE304" s="8"/>
      <c r="OF304" s="8"/>
      <c r="OG304" s="8"/>
      <c r="OH304" s="8"/>
      <c r="OI304" s="8"/>
      <c r="OJ304" s="8"/>
      <c r="OK304" s="8"/>
      <c r="OL304" s="8"/>
      <c r="OM304" s="8"/>
      <c r="ON304" s="8"/>
      <c r="OO304" s="8"/>
      <c r="OP304" s="8"/>
      <c r="OQ304" s="8"/>
      <c r="OR304" s="8"/>
      <c r="OS304" s="8"/>
      <c r="OT304" s="8"/>
      <c r="OU304" s="8"/>
      <c r="OV304" s="8"/>
      <c r="OW304" s="8"/>
      <c r="OX304" s="8"/>
      <c r="OY304" s="8"/>
      <c r="OZ304" s="8"/>
      <c r="PA304" s="8"/>
      <c r="PB304" s="8"/>
      <c r="PC304" s="8"/>
      <c r="PD304" s="8"/>
      <c r="PE304" s="8"/>
      <c r="PF304" s="8"/>
      <c r="PG304" s="8"/>
      <c r="PH304" s="8"/>
      <c r="PI304" s="8"/>
      <c r="PJ304" s="8"/>
      <c r="PK304" s="8"/>
      <c r="PL304" s="8"/>
      <c r="PM304" s="8"/>
      <c r="PN304" s="8"/>
      <c r="PO304" s="8"/>
      <c r="PP304" s="8"/>
      <c r="PQ304" s="8"/>
      <c r="PR304" s="8"/>
      <c r="PS304" s="8"/>
      <c r="PT304" s="8"/>
      <c r="PU304" s="8"/>
      <c r="PV304" s="8"/>
      <c r="PW304" s="8"/>
      <c r="PX304" s="8"/>
      <c r="PY304" s="8"/>
      <c r="PZ304" s="8"/>
      <c r="QA304" s="8"/>
      <c r="QB304" s="8"/>
      <c r="QC304" s="8"/>
      <c r="QD304" s="8"/>
      <c r="QE304" s="8"/>
      <c r="QF304" s="8"/>
      <c r="QG304" s="8"/>
      <c r="QH304" s="8"/>
      <c r="QI304" s="8"/>
      <c r="QJ304" s="8"/>
      <c r="QK304" s="8"/>
      <c r="QL304" s="8"/>
      <c r="QM304" s="8"/>
      <c r="QN304" s="8"/>
      <c r="QO304" s="8"/>
      <c r="QP304" s="8"/>
      <c r="QQ304" s="8"/>
      <c r="QR304" s="8"/>
      <c r="QS304" s="8"/>
      <c r="QT304" s="8"/>
      <c r="QU304" s="8"/>
      <c r="QV304" s="8"/>
      <c r="QW304" s="8"/>
      <c r="QX304" s="8"/>
      <c r="QY304" s="8"/>
      <c r="QZ304" s="8"/>
      <c r="RA304" s="8"/>
      <c r="RB304" s="8"/>
      <c r="RC304" s="8"/>
      <c r="RD304" s="8"/>
      <c r="RE304" s="8"/>
      <c r="RF304" s="8"/>
      <c r="RG304" s="8"/>
      <c r="RH304" s="8"/>
      <c r="RI304" s="8"/>
      <c r="RJ304" s="8"/>
      <c r="RK304" s="8"/>
      <c r="RL304" s="8"/>
      <c r="RM304" s="8"/>
      <c r="RN304" s="8"/>
      <c r="RO304" s="8"/>
      <c r="RP304" s="8"/>
      <c r="RQ304" s="8"/>
      <c r="RR304" s="8"/>
      <c r="RS304" s="8"/>
      <c r="RT304" s="8"/>
      <c r="RU304" s="8"/>
      <c r="RV304" s="8"/>
      <c r="RW304" s="8"/>
      <c r="RX304" s="8"/>
      <c r="RY304" s="8"/>
      <c r="RZ304" s="8"/>
      <c r="SA304" s="8"/>
      <c r="SB304" s="8"/>
      <c r="SC304" s="8"/>
      <c r="SD304" s="8"/>
      <c r="SE304" s="8"/>
      <c r="SF304" s="8"/>
      <c r="SG304" s="8"/>
      <c r="SH304" s="8"/>
      <c r="SI304" s="8"/>
      <c r="SJ304" s="8"/>
      <c r="SK304" s="8"/>
      <c r="SL304" s="8"/>
      <c r="SM304" s="8"/>
      <c r="SN304" s="8"/>
      <c r="SO304" s="8"/>
      <c r="SP304" s="8"/>
      <c r="SQ304" s="8"/>
      <c r="SR304" s="8"/>
      <c r="SS304" s="8"/>
      <c r="ST304" s="8"/>
      <c r="SU304" s="8"/>
      <c r="SV304" s="8"/>
      <c r="SW304" s="8"/>
      <c r="SX304" s="8"/>
      <c r="SY304" s="8"/>
      <c r="SZ304" s="8"/>
      <c r="TA304" s="8"/>
      <c r="TB304" s="8"/>
      <c r="TC304" s="8"/>
      <c r="TD304" s="8"/>
      <c r="TE304" s="8"/>
      <c r="TF304" s="8"/>
      <c r="TG304" s="8"/>
      <c r="TH304" s="8"/>
      <c r="TI304" s="8"/>
      <c r="TJ304" s="8"/>
      <c r="TK304" s="8"/>
      <c r="TL304" s="8"/>
      <c r="TM304" s="8"/>
      <c r="TN304" s="8"/>
      <c r="TO304" s="8"/>
      <c r="TP304" s="8"/>
      <c r="TQ304" s="8"/>
      <c r="TR304" s="8"/>
      <c r="TS304" s="8"/>
      <c r="TT304" s="8"/>
      <c r="TU304" s="8"/>
      <c r="TV304" s="8"/>
      <c r="TW304" s="8"/>
      <c r="TX304" s="8"/>
      <c r="TY304" s="8"/>
      <c r="TZ304" s="8"/>
      <c r="UA304" s="8"/>
      <c r="UB304" s="8"/>
      <c r="UC304" s="8"/>
      <c r="UD304" s="8"/>
      <c r="UE304" s="8"/>
      <c r="UF304" s="8"/>
      <c r="UG304" s="8"/>
      <c r="UH304" s="8"/>
      <c r="UI304" s="8"/>
      <c r="UJ304" s="8"/>
      <c r="UK304" s="8"/>
      <c r="UL304" s="8"/>
      <c r="UM304" s="8"/>
      <c r="UN304" s="8"/>
      <c r="UO304" s="8"/>
      <c r="UP304" s="8"/>
      <c r="UQ304" s="8"/>
      <c r="UR304" s="8"/>
      <c r="US304" s="8"/>
      <c r="UT304" s="8"/>
      <c r="UU304" s="8"/>
      <c r="UV304" s="8"/>
      <c r="UW304" s="8"/>
      <c r="UX304" s="8"/>
      <c r="UY304" s="8"/>
      <c r="UZ304" s="8"/>
      <c r="VA304" s="8"/>
      <c r="VB304" s="8"/>
      <c r="VC304" s="8"/>
      <c r="VD304" s="8"/>
      <c r="VE304" s="8"/>
      <c r="VF304" s="8"/>
      <c r="VG304" s="8"/>
      <c r="VH304" s="8"/>
      <c r="VI304" s="8"/>
      <c r="VJ304" s="8"/>
      <c r="VK304" s="8"/>
      <c r="VL304" s="8"/>
      <c r="VM304" s="8"/>
      <c r="VN304" s="8"/>
      <c r="VO304" s="8"/>
      <c r="VP304" s="8"/>
      <c r="VQ304" s="8"/>
      <c r="VR304" s="8"/>
      <c r="VS304" s="8"/>
      <c r="VT304" s="8"/>
      <c r="VU304" s="8"/>
      <c r="VV304" s="8"/>
      <c r="VW304" s="8"/>
      <c r="VX304" s="8"/>
      <c r="VY304" s="8"/>
      <c r="VZ304" s="8"/>
      <c r="WA304" s="8"/>
      <c r="WB304" s="8"/>
      <c r="WC304" s="8"/>
      <c r="WD304" s="8"/>
      <c r="WE304" s="8"/>
      <c r="WF304" s="8"/>
      <c r="WG304" s="8"/>
      <c r="WH304" s="8"/>
      <c r="WI304" s="8"/>
      <c r="WJ304" s="8"/>
      <c r="WK304" s="8"/>
      <c r="WL304" s="8"/>
      <c r="WM304" s="8"/>
      <c r="WN304" s="8"/>
      <c r="WO304" s="8"/>
      <c r="WP304" s="8"/>
      <c r="WQ304" s="8"/>
      <c r="WR304" s="8"/>
      <c r="WS304" s="8"/>
      <c r="WT304" s="8"/>
      <c r="WU304" s="8"/>
      <c r="WV304" s="8"/>
      <c r="WW304" s="8"/>
      <c r="WX304" s="8"/>
      <c r="WY304" s="8"/>
      <c r="WZ304" s="8"/>
      <c r="XA304" s="8"/>
      <c r="XB304" s="8"/>
      <c r="XC304" s="8"/>
      <c r="XD304" s="8"/>
      <c r="XE304" s="8"/>
      <c r="XF304" s="8"/>
      <c r="XG304" s="8"/>
      <c r="XH304" s="8"/>
      <c r="XI304" s="8"/>
      <c r="XJ304" s="8"/>
      <c r="XK304" s="8"/>
      <c r="XL304" s="8"/>
      <c r="XM304" s="8"/>
      <c r="XN304" s="8"/>
      <c r="XO304" s="8"/>
      <c r="XP304" s="8"/>
      <c r="XQ304" s="8"/>
      <c r="XR304" s="8"/>
      <c r="XS304" s="8"/>
      <c r="XT304" s="8"/>
      <c r="XU304" s="8"/>
      <c r="XV304" s="8"/>
      <c r="XW304" s="8"/>
      <c r="XX304" s="8"/>
      <c r="XY304" s="8"/>
      <c r="XZ304" s="8"/>
      <c r="YA304" s="8"/>
      <c r="YB304" s="8"/>
      <c r="YC304" s="8"/>
      <c r="YD304" s="8"/>
      <c r="YE304" s="8"/>
      <c r="YF304" s="8"/>
      <c r="YG304" s="8"/>
      <c r="YH304" s="8"/>
      <c r="YI304" s="8"/>
      <c r="YJ304" s="8"/>
      <c r="YK304" s="8"/>
      <c r="YL304" s="8"/>
      <c r="YM304" s="8"/>
      <c r="YN304" s="8"/>
      <c r="YO304" s="8"/>
      <c r="YP304" s="8"/>
      <c r="YQ304" s="8"/>
      <c r="YR304" s="8"/>
      <c r="YS304" s="8"/>
      <c r="YT304" s="8"/>
      <c r="YU304" s="8"/>
      <c r="YV304" s="8"/>
      <c r="YW304" s="8"/>
      <c r="YX304" s="8"/>
      <c r="YY304" s="8"/>
      <c r="YZ304" s="8"/>
      <c r="ZA304" s="8"/>
      <c r="ZB304" s="8"/>
      <c r="ZC304" s="8"/>
      <c r="ZD304" s="8"/>
      <c r="ZE304" s="8"/>
      <c r="ZF304" s="8"/>
      <c r="ZG304" s="8"/>
      <c r="ZH304" s="8"/>
      <c r="ZI304" s="8"/>
      <c r="ZJ304" s="8"/>
      <c r="ZK304" s="8"/>
      <c r="ZL304" s="8"/>
      <c r="ZM304" s="8"/>
      <c r="ZN304" s="8"/>
      <c r="ZO304" s="8"/>
      <c r="ZP304" s="8"/>
      <c r="ZQ304" s="8"/>
      <c r="ZR304" s="8"/>
      <c r="ZS304" s="8"/>
      <c r="ZT304" s="8"/>
      <c r="ZU304" s="8"/>
      <c r="ZV304" s="8"/>
      <c r="ZW304" s="8"/>
      <c r="ZX304" s="8"/>
      <c r="ZY304" s="8"/>
      <c r="ZZ304" s="8"/>
      <c r="AAA304" s="8"/>
      <c r="AAB304" s="8"/>
      <c r="AAC304" s="8"/>
      <c r="AAD304" s="8"/>
      <c r="AAE304" s="8"/>
      <c r="AAF304" s="8"/>
      <c r="AAG304" s="8"/>
      <c r="AAH304" s="8"/>
      <c r="AAI304" s="8"/>
      <c r="AAJ304" s="8"/>
      <c r="AAK304" s="8"/>
      <c r="AAL304" s="8"/>
      <c r="AAM304" s="8"/>
      <c r="AAN304" s="8"/>
      <c r="AAO304" s="8"/>
      <c r="AAP304" s="8"/>
      <c r="AAQ304" s="8"/>
      <c r="AAR304" s="8"/>
      <c r="AAS304" s="8"/>
      <c r="AAT304" s="8"/>
      <c r="AAU304" s="8"/>
      <c r="AAV304" s="8"/>
      <c r="AAW304" s="8"/>
      <c r="AAX304" s="8"/>
      <c r="AAY304" s="8"/>
      <c r="AAZ304" s="8"/>
      <c r="ABA304" s="8"/>
      <c r="ABB304" s="8"/>
      <c r="ABC304" s="8"/>
      <c r="ABD304" s="8"/>
      <c r="ABE304" s="8"/>
      <c r="ABF304" s="8"/>
      <c r="ABG304" s="8"/>
      <c r="ABH304" s="8"/>
      <c r="ABI304" s="8"/>
      <c r="ABJ304" s="8"/>
      <c r="ABK304" s="8"/>
      <c r="ABL304" s="8"/>
      <c r="ABM304" s="8"/>
      <c r="ABN304" s="8"/>
      <c r="ABO304" s="8"/>
      <c r="ABP304" s="8"/>
      <c r="ABQ304" s="8"/>
      <c r="ABR304" s="8"/>
      <c r="ABS304" s="8"/>
      <c r="ABT304" s="8"/>
      <c r="ABU304" s="8"/>
      <c r="ABV304" s="8"/>
      <c r="ABW304" s="8"/>
      <c r="ABX304" s="8"/>
      <c r="ABY304" s="8"/>
      <c r="ABZ304" s="8"/>
      <c r="ACA304" s="8"/>
      <c r="ACB304" s="8"/>
      <c r="ACC304" s="8"/>
      <c r="ACD304" s="8"/>
      <c r="ACE304" s="8"/>
      <c r="ACF304" s="8"/>
      <c r="ACG304" s="8"/>
      <c r="ACH304" s="8"/>
      <c r="ACI304" s="8"/>
      <c r="ACJ304" s="8"/>
      <c r="ACK304" s="8"/>
      <c r="ACL304" s="8"/>
      <c r="ACM304" s="8"/>
      <c r="ACN304" s="8"/>
      <c r="ACO304" s="8"/>
      <c r="ACP304" s="8"/>
      <c r="ACQ304" s="8"/>
      <c r="ACR304" s="8"/>
      <c r="ACS304" s="8"/>
      <c r="ACT304" s="8"/>
      <c r="ACU304" s="8"/>
      <c r="ACV304" s="8"/>
      <c r="ACW304" s="8"/>
      <c r="ACX304" s="8"/>
      <c r="ACY304" s="8"/>
      <c r="ACZ304" s="8"/>
      <c r="ADA304" s="8"/>
      <c r="ADB304" s="8"/>
      <c r="ADC304" s="8"/>
      <c r="ADD304" s="8"/>
      <c r="ADE304" s="8"/>
      <c r="ADF304" s="8"/>
      <c r="ADG304" s="8"/>
      <c r="ADH304" s="8"/>
      <c r="ADI304" s="8"/>
      <c r="ADJ304" s="8"/>
      <c r="ADK304" s="8"/>
      <c r="ADL304" s="8"/>
      <c r="ADM304" s="8"/>
      <c r="ADN304" s="8"/>
      <c r="ADO304" s="8"/>
      <c r="ADP304" s="8"/>
      <c r="ADQ304" s="8"/>
      <c r="ADR304" s="8"/>
      <c r="ADS304" s="8"/>
      <c r="ADT304" s="8"/>
      <c r="ADU304" s="8"/>
      <c r="ADV304" s="8"/>
      <c r="ADW304" s="8"/>
      <c r="ADX304" s="8"/>
      <c r="ADY304" s="8"/>
      <c r="ADZ304" s="8"/>
      <c r="AEA304" s="8"/>
      <c r="AEB304" s="8"/>
      <c r="AEC304" s="8"/>
      <c r="AED304" s="8"/>
      <c r="AEE304" s="8"/>
      <c r="AEF304" s="8"/>
      <c r="AEG304" s="8"/>
      <c r="AEH304" s="8"/>
      <c r="AEI304" s="8"/>
      <c r="AEJ304" s="8"/>
      <c r="AEK304" s="8"/>
      <c r="AEL304" s="8"/>
      <c r="AEM304" s="8"/>
      <c r="AEN304" s="8"/>
      <c r="AEO304" s="8"/>
      <c r="AEP304" s="8"/>
      <c r="AEQ304" s="8"/>
      <c r="AER304" s="8"/>
      <c r="AES304" s="8"/>
      <c r="AET304" s="8"/>
      <c r="AEU304" s="8"/>
      <c r="AEV304" s="8"/>
      <c r="AEW304" s="8"/>
      <c r="AEX304" s="8"/>
      <c r="AEY304" s="8"/>
      <c r="AEZ304" s="8"/>
      <c r="AFA304" s="8"/>
      <c r="AFB304" s="8"/>
      <c r="AFC304" s="8"/>
      <c r="AFD304" s="8"/>
      <c r="AFE304" s="8"/>
      <c r="AFF304" s="8"/>
      <c r="AFG304" s="8"/>
      <c r="AFH304" s="8"/>
      <c r="AFI304" s="8"/>
      <c r="AFJ304" s="8"/>
      <c r="AFK304" s="8"/>
      <c r="AFL304" s="8"/>
      <c r="AFM304" s="8"/>
      <c r="AFN304" s="8"/>
      <c r="AFO304" s="8"/>
      <c r="AFP304" s="8"/>
      <c r="AFQ304" s="8"/>
      <c r="AFR304" s="8"/>
      <c r="AFS304" s="8"/>
      <c r="AFT304" s="8"/>
      <c r="AFU304" s="8"/>
      <c r="AFV304" s="8"/>
      <c r="AFW304" s="8"/>
      <c r="AFX304" s="8"/>
      <c r="AFY304" s="8"/>
      <c r="AFZ304" s="8"/>
      <c r="AGA304" s="8"/>
      <c r="AGB304" s="8"/>
      <c r="AGC304" s="8"/>
      <c r="AGD304" s="8"/>
      <c r="AGE304" s="8"/>
      <c r="AGF304" s="8"/>
      <c r="AGG304" s="8"/>
      <c r="AGH304" s="8"/>
      <c r="AGI304" s="8"/>
      <c r="AGJ304" s="8"/>
      <c r="AGK304" s="8"/>
      <c r="AGL304" s="8"/>
      <c r="AGM304" s="8"/>
      <c r="AGN304" s="8"/>
      <c r="AGO304" s="8"/>
      <c r="AGP304" s="8"/>
      <c r="AGQ304" s="8"/>
      <c r="AGR304" s="8"/>
      <c r="AGS304" s="8"/>
      <c r="AGT304" s="8"/>
      <c r="AGU304" s="8"/>
      <c r="AGV304" s="8"/>
      <c r="AGW304" s="8"/>
      <c r="AGX304" s="8"/>
      <c r="AGY304" s="8"/>
      <c r="AGZ304" s="8"/>
      <c r="AHA304" s="8"/>
      <c r="AHB304" s="8"/>
      <c r="AHC304" s="8"/>
      <c r="AHD304" s="8"/>
      <c r="AHE304" s="8"/>
      <c r="AHF304" s="8"/>
      <c r="AHG304" s="8"/>
      <c r="AHH304" s="8"/>
      <c r="AHI304" s="8"/>
      <c r="AHJ304" s="8"/>
      <c r="AHK304" s="8"/>
      <c r="AHL304" s="8"/>
      <c r="AHM304" s="8"/>
      <c r="AHN304" s="8"/>
      <c r="AHO304" s="8"/>
      <c r="AHP304" s="8"/>
      <c r="AHQ304" s="8"/>
      <c r="AHR304" s="8"/>
      <c r="AHS304" s="8"/>
      <c r="AHT304" s="8"/>
      <c r="AHU304" s="8"/>
      <c r="AHV304" s="8"/>
      <c r="AHW304" s="8"/>
      <c r="AHX304" s="8"/>
      <c r="AHY304" s="8"/>
      <c r="AHZ304" s="8"/>
      <c r="AIA304" s="8"/>
      <c r="AIB304" s="8"/>
      <c r="AIC304" s="8"/>
      <c r="AID304" s="8"/>
      <c r="AIE304" s="8"/>
      <c r="AIF304" s="8"/>
      <c r="AIG304" s="8"/>
      <c r="AIH304" s="8"/>
      <c r="AII304" s="8"/>
      <c r="AIJ304" s="8"/>
      <c r="AIK304" s="8"/>
      <c r="AIL304" s="8"/>
      <c r="AIM304" s="8"/>
      <c r="AIN304" s="8"/>
      <c r="AIO304" s="8"/>
      <c r="AIP304" s="8"/>
      <c r="AIQ304" s="8"/>
      <c r="AIR304" s="8"/>
      <c r="AIS304" s="8"/>
      <c r="AIT304" s="8"/>
      <c r="AIU304" s="8"/>
      <c r="AIV304" s="8"/>
      <c r="AIW304" s="8"/>
      <c r="AIX304" s="8"/>
      <c r="AIY304" s="8"/>
      <c r="AIZ304" s="8"/>
      <c r="AJA304" s="8"/>
      <c r="AJB304" s="8"/>
      <c r="AJC304" s="8"/>
      <c r="AJD304" s="8"/>
      <c r="AJE304" s="8"/>
      <c r="AJF304" s="8"/>
      <c r="AJG304" s="8"/>
      <c r="AJH304" s="8"/>
      <c r="AJI304" s="8"/>
      <c r="AJJ304" s="8"/>
      <c r="AJK304" s="8"/>
      <c r="AJL304" s="8"/>
      <c r="AJM304" s="8"/>
      <c r="AJN304" s="8"/>
      <c r="AJO304" s="8"/>
      <c r="AJP304" s="8"/>
      <c r="AJQ304" s="8"/>
      <c r="AJR304" s="8"/>
      <c r="AJS304" s="8"/>
      <c r="AJT304" s="8"/>
      <c r="AJU304" s="8"/>
      <c r="AJV304" s="8"/>
      <c r="AJW304" s="8"/>
      <c r="AJX304" s="8"/>
      <c r="AJY304" s="8"/>
      <c r="AJZ304" s="8"/>
      <c r="AKA304" s="8"/>
      <c r="AKB304" s="8"/>
      <c r="AKC304" s="8"/>
      <c r="AKD304" s="8"/>
      <c r="AKE304" s="8"/>
      <c r="AKF304" s="8"/>
      <c r="AKG304" s="8"/>
      <c r="AKH304" s="8"/>
      <c r="AKI304" s="8"/>
      <c r="AKJ304" s="8"/>
      <c r="AKK304" s="8"/>
      <c r="AKL304" s="8"/>
      <c r="AKM304" s="8"/>
      <c r="AKN304" s="8"/>
      <c r="AKO304" s="8"/>
      <c r="AKP304" s="8"/>
      <c r="AKQ304" s="8"/>
    </row>
    <row r="305" spans="1:979" ht="15.75" hidden="1" x14ac:dyDescent="0.25">
      <c r="A305" s="699"/>
      <c r="B305" s="734"/>
      <c r="C305" s="707" t="s">
        <v>256</v>
      </c>
      <c r="D305" s="705"/>
      <c r="E305" s="707" t="s">
        <v>257</v>
      </c>
      <c r="F305" s="705"/>
      <c r="G305" s="707" t="s">
        <v>258</v>
      </c>
      <c r="H305" s="717">
        <f t="shared" si="75"/>
        <v>0</v>
      </c>
      <c r="I305" s="702"/>
      <c r="J305" s="702"/>
      <c r="K305" s="702"/>
      <c r="L305" s="702"/>
      <c r="M305" s="702"/>
      <c r="N305" s="702"/>
      <c r="O305" s="702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7"/>
      <c r="BU305" s="7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8"/>
      <c r="DD305" s="8"/>
      <c r="DE305" s="8"/>
      <c r="DF305" s="8"/>
      <c r="DG305" s="8"/>
      <c r="DH305" s="8"/>
      <c r="DI305" s="8"/>
      <c r="DJ305" s="8"/>
      <c r="DK305" s="8"/>
      <c r="DL305" s="8"/>
      <c r="DM305" s="8"/>
      <c r="DN305" s="8"/>
      <c r="DO305" s="8"/>
      <c r="DP305" s="8"/>
      <c r="DQ305" s="8"/>
      <c r="DR305" s="8"/>
      <c r="DS305" s="8"/>
      <c r="DT305" s="8"/>
      <c r="DU305" s="8"/>
      <c r="DV305" s="8"/>
      <c r="DW305" s="8"/>
      <c r="DX305" s="8"/>
      <c r="DY305" s="8"/>
      <c r="DZ305" s="8"/>
      <c r="EA305" s="8"/>
      <c r="EB305" s="8"/>
      <c r="EC305" s="8"/>
      <c r="ED305" s="8"/>
      <c r="EE305" s="8"/>
      <c r="EF305" s="8"/>
      <c r="EG305" s="8"/>
      <c r="EH305" s="8"/>
      <c r="EI305" s="8"/>
      <c r="EJ305" s="8"/>
      <c r="EK305" s="8"/>
      <c r="EL305" s="8"/>
      <c r="EM305" s="8"/>
      <c r="EN305" s="8"/>
      <c r="EO305" s="8"/>
      <c r="EP305" s="8"/>
      <c r="EQ305" s="8"/>
      <c r="ER305" s="8"/>
      <c r="ES305" s="8"/>
      <c r="ET305" s="8"/>
      <c r="EU305" s="8"/>
      <c r="EV305" s="8"/>
      <c r="EW305" s="8"/>
      <c r="EX305" s="8"/>
      <c r="EY305" s="8"/>
      <c r="EZ305" s="8"/>
      <c r="FA305" s="8"/>
      <c r="FB305" s="8"/>
      <c r="FC305" s="8"/>
      <c r="FD305" s="8"/>
      <c r="FE305" s="8"/>
      <c r="FF305" s="8"/>
      <c r="FG305" s="8"/>
      <c r="FH305" s="8"/>
      <c r="FI305" s="8"/>
      <c r="FJ305" s="8"/>
      <c r="FK305" s="8"/>
      <c r="FL305" s="8"/>
      <c r="FM305" s="8"/>
      <c r="FN305" s="8"/>
      <c r="FO305" s="8"/>
      <c r="FP305" s="8"/>
      <c r="FQ305" s="8"/>
      <c r="FR305" s="8"/>
      <c r="FS305" s="8"/>
      <c r="FT305" s="8"/>
      <c r="FU305" s="8"/>
      <c r="FV305" s="8"/>
      <c r="FW305" s="8"/>
      <c r="FX305" s="8"/>
      <c r="FY305" s="8"/>
      <c r="FZ305" s="8"/>
      <c r="GA305" s="8"/>
      <c r="GB305" s="8"/>
      <c r="GC305" s="8"/>
      <c r="GD305" s="8"/>
      <c r="GE305" s="8"/>
      <c r="GF305" s="8"/>
      <c r="GG305" s="8"/>
      <c r="GH305" s="8"/>
      <c r="GI305" s="8"/>
      <c r="GJ305" s="8"/>
      <c r="GK305" s="8"/>
      <c r="GL305" s="8"/>
      <c r="GM305" s="8"/>
      <c r="GN305" s="8"/>
      <c r="GO305" s="8"/>
      <c r="GP305" s="8"/>
      <c r="GQ305" s="8"/>
      <c r="GR305" s="8"/>
      <c r="GS305" s="8"/>
      <c r="GT305" s="8"/>
      <c r="GU305" s="8"/>
      <c r="GV305" s="8"/>
      <c r="GW305" s="8"/>
      <c r="GX305" s="8"/>
      <c r="GY305" s="8"/>
      <c r="GZ305" s="8"/>
      <c r="HA305" s="8"/>
      <c r="HB305" s="8"/>
      <c r="HC305" s="8"/>
      <c r="HD305" s="8"/>
      <c r="HE305" s="8"/>
      <c r="HF305" s="8"/>
      <c r="HG305" s="8"/>
      <c r="HH305" s="8"/>
      <c r="HI305" s="8"/>
      <c r="HJ305" s="8"/>
      <c r="HK305" s="8"/>
      <c r="HL305" s="8"/>
      <c r="HM305" s="8"/>
      <c r="HN305" s="8"/>
      <c r="HO305" s="8"/>
      <c r="HP305" s="8"/>
      <c r="HQ305" s="8"/>
      <c r="HR305" s="8"/>
      <c r="HS305" s="8"/>
      <c r="HT305" s="8"/>
      <c r="HU305" s="8"/>
      <c r="HV305" s="8"/>
      <c r="HW305" s="8"/>
      <c r="HX305" s="8"/>
      <c r="HY305" s="8"/>
      <c r="HZ305" s="8"/>
      <c r="IA305" s="8"/>
      <c r="IB305" s="8"/>
      <c r="IC305" s="8"/>
      <c r="ID305" s="8"/>
      <c r="IE305" s="8"/>
      <c r="IF305" s="8"/>
      <c r="IG305" s="8"/>
      <c r="IH305" s="8"/>
      <c r="II305" s="8"/>
      <c r="IJ305" s="8"/>
      <c r="IK305" s="8"/>
      <c r="IL305" s="8"/>
      <c r="IM305" s="8"/>
      <c r="IN305" s="8"/>
      <c r="IO305" s="8"/>
      <c r="IP305" s="8"/>
      <c r="IQ305" s="8"/>
      <c r="IR305" s="8"/>
      <c r="IS305" s="8"/>
      <c r="IT305" s="8"/>
      <c r="IU305" s="8"/>
      <c r="IV305" s="8"/>
      <c r="IW305" s="8"/>
      <c r="IX305" s="8"/>
      <c r="IY305" s="8"/>
      <c r="IZ305" s="8"/>
      <c r="JA305" s="8"/>
      <c r="JB305" s="8"/>
      <c r="JC305" s="8"/>
      <c r="JD305" s="8"/>
      <c r="JE305" s="8"/>
      <c r="JF305" s="8"/>
      <c r="JG305" s="8"/>
      <c r="JH305" s="8"/>
      <c r="JI305" s="8"/>
      <c r="JJ305" s="8"/>
      <c r="JK305" s="8"/>
      <c r="JL305" s="8"/>
      <c r="JM305" s="8"/>
      <c r="JN305" s="8"/>
      <c r="JO305" s="8"/>
      <c r="JP305" s="8"/>
      <c r="JQ305" s="8"/>
      <c r="JR305" s="8"/>
      <c r="JS305" s="8"/>
      <c r="JT305" s="8"/>
      <c r="JU305" s="8"/>
      <c r="JV305" s="8"/>
      <c r="JW305" s="8"/>
      <c r="JX305" s="8"/>
      <c r="JY305" s="8"/>
      <c r="JZ305" s="8"/>
      <c r="KA305" s="8"/>
      <c r="KB305" s="8"/>
      <c r="KC305" s="8"/>
      <c r="KD305" s="8"/>
      <c r="KE305" s="8"/>
      <c r="KF305" s="8"/>
      <c r="KG305" s="8"/>
      <c r="KH305" s="8"/>
      <c r="KI305" s="8"/>
      <c r="KJ305" s="8"/>
      <c r="KK305" s="8"/>
      <c r="KL305" s="8"/>
      <c r="KM305" s="8"/>
      <c r="KN305" s="8"/>
      <c r="KO305" s="8"/>
      <c r="KP305" s="8"/>
      <c r="KQ305" s="8"/>
      <c r="KR305" s="8"/>
      <c r="KS305" s="8"/>
      <c r="KT305" s="8"/>
      <c r="KU305" s="8"/>
      <c r="KV305" s="8"/>
      <c r="KW305" s="8"/>
      <c r="KX305" s="8"/>
      <c r="KY305" s="8"/>
      <c r="KZ305" s="8"/>
      <c r="LA305" s="8"/>
      <c r="LB305" s="8"/>
      <c r="LC305" s="8"/>
      <c r="LD305" s="8"/>
      <c r="LE305" s="8"/>
      <c r="LF305" s="8"/>
      <c r="LG305" s="8"/>
      <c r="LH305" s="8"/>
      <c r="LI305" s="8"/>
      <c r="LJ305" s="8"/>
      <c r="LK305" s="8"/>
      <c r="LL305" s="8"/>
      <c r="LM305" s="8"/>
      <c r="LN305" s="8"/>
      <c r="LO305" s="8"/>
      <c r="LP305" s="8"/>
      <c r="LQ305" s="8"/>
      <c r="LR305" s="8"/>
      <c r="LS305" s="8"/>
      <c r="LT305" s="8"/>
      <c r="LU305" s="8"/>
      <c r="LV305" s="8"/>
      <c r="LW305" s="8"/>
      <c r="LX305" s="8"/>
      <c r="LY305" s="8"/>
      <c r="LZ305" s="8"/>
      <c r="MA305" s="8"/>
      <c r="MB305" s="8"/>
      <c r="MC305" s="8"/>
      <c r="MD305" s="8"/>
      <c r="ME305" s="8"/>
      <c r="MF305" s="8"/>
      <c r="MG305" s="8"/>
      <c r="MH305" s="8"/>
      <c r="MI305" s="8"/>
      <c r="MJ305" s="8"/>
      <c r="MK305" s="8"/>
      <c r="ML305" s="8"/>
      <c r="MM305" s="8"/>
      <c r="MN305" s="8"/>
      <c r="MO305" s="8"/>
      <c r="MP305" s="8"/>
      <c r="MQ305" s="8"/>
      <c r="MR305" s="8"/>
      <c r="MS305" s="8"/>
      <c r="MT305" s="8"/>
      <c r="MU305" s="8"/>
      <c r="MV305" s="8"/>
      <c r="MW305" s="8"/>
      <c r="MX305" s="8"/>
      <c r="MY305" s="8"/>
      <c r="MZ305" s="8"/>
      <c r="NA305" s="8"/>
      <c r="NB305" s="8"/>
      <c r="NC305" s="8"/>
      <c r="ND305" s="8"/>
      <c r="NE305" s="8"/>
      <c r="NF305" s="8"/>
      <c r="NG305" s="8"/>
      <c r="NH305" s="8"/>
      <c r="NI305" s="8"/>
      <c r="NJ305" s="8"/>
      <c r="NK305" s="8"/>
      <c r="NL305" s="8"/>
      <c r="NM305" s="8"/>
      <c r="NN305" s="8"/>
      <c r="NO305" s="8"/>
      <c r="NP305" s="8"/>
      <c r="NQ305" s="8"/>
      <c r="NR305" s="8"/>
      <c r="NS305" s="8"/>
      <c r="NT305" s="8"/>
      <c r="NU305" s="8"/>
      <c r="NV305" s="8"/>
      <c r="NW305" s="8"/>
      <c r="NX305" s="8"/>
      <c r="NY305" s="8"/>
      <c r="NZ305" s="8"/>
      <c r="OA305" s="8"/>
      <c r="OB305" s="8"/>
      <c r="OC305" s="8"/>
      <c r="OD305" s="8"/>
      <c r="OE305" s="8"/>
      <c r="OF305" s="8"/>
      <c r="OG305" s="8"/>
      <c r="OH305" s="8"/>
      <c r="OI305" s="8"/>
      <c r="OJ305" s="8"/>
      <c r="OK305" s="8"/>
      <c r="OL305" s="8"/>
      <c r="OM305" s="8"/>
      <c r="ON305" s="8"/>
      <c r="OO305" s="8"/>
      <c r="OP305" s="8"/>
      <c r="OQ305" s="8"/>
      <c r="OR305" s="8"/>
      <c r="OS305" s="8"/>
      <c r="OT305" s="8"/>
      <c r="OU305" s="8"/>
      <c r="OV305" s="8"/>
      <c r="OW305" s="8"/>
      <c r="OX305" s="8"/>
      <c r="OY305" s="8"/>
      <c r="OZ305" s="8"/>
      <c r="PA305" s="8"/>
      <c r="PB305" s="8"/>
      <c r="PC305" s="8"/>
      <c r="PD305" s="8"/>
      <c r="PE305" s="8"/>
      <c r="PF305" s="8"/>
      <c r="PG305" s="8"/>
      <c r="PH305" s="8"/>
      <c r="PI305" s="8"/>
      <c r="PJ305" s="8"/>
      <c r="PK305" s="8"/>
      <c r="PL305" s="8"/>
      <c r="PM305" s="8"/>
      <c r="PN305" s="8"/>
      <c r="PO305" s="8"/>
      <c r="PP305" s="8"/>
      <c r="PQ305" s="8"/>
      <c r="PR305" s="8"/>
      <c r="PS305" s="8"/>
      <c r="PT305" s="8"/>
      <c r="PU305" s="8"/>
      <c r="PV305" s="8"/>
      <c r="PW305" s="8"/>
      <c r="PX305" s="8"/>
      <c r="PY305" s="8"/>
      <c r="PZ305" s="8"/>
      <c r="QA305" s="8"/>
      <c r="QB305" s="8"/>
      <c r="QC305" s="8"/>
      <c r="QD305" s="8"/>
      <c r="QE305" s="8"/>
      <c r="QF305" s="8"/>
      <c r="QG305" s="8"/>
      <c r="QH305" s="8"/>
      <c r="QI305" s="8"/>
      <c r="QJ305" s="8"/>
      <c r="QK305" s="8"/>
      <c r="QL305" s="8"/>
      <c r="QM305" s="8"/>
      <c r="QN305" s="8"/>
      <c r="QO305" s="8"/>
      <c r="QP305" s="8"/>
      <c r="QQ305" s="8"/>
      <c r="QR305" s="8"/>
      <c r="QS305" s="8"/>
      <c r="QT305" s="8"/>
      <c r="QU305" s="8"/>
      <c r="QV305" s="8"/>
      <c r="QW305" s="8"/>
      <c r="QX305" s="8"/>
      <c r="QY305" s="8"/>
      <c r="QZ305" s="8"/>
      <c r="RA305" s="8"/>
      <c r="RB305" s="8"/>
      <c r="RC305" s="8"/>
      <c r="RD305" s="8"/>
      <c r="RE305" s="8"/>
      <c r="RF305" s="8"/>
      <c r="RG305" s="8"/>
      <c r="RH305" s="8"/>
      <c r="RI305" s="8"/>
      <c r="RJ305" s="8"/>
      <c r="RK305" s="8"/>
      <c r="RL305" s="8"/>
      <c r="RM305" s="8"/>
      <c r="RN305" s="8"/>
      <c r="RO305" s="8"/>
      <c r="RP305" s="8"/>
      <c r="RQ305" s="8"/>
      <c r="RR305" s="8"/>
      <c r="RS305" s="8"/>
      <c r="RT305" s="8"/>
      <c r="RU305" s="8"/>
      <c r="RV305" s="8"/>
      <c r="RW305" s="8"/>
      <c r="RX305" s="8"/>
      <c r="RY305" s="8"/>
      <c r="RZ305" s="8"/>
      <c r="SA305" s="8"/>
      <c r="SB305" s="8"/>
      <c r="SC305" s="8"/>
      <c r="SD305" s="8"/>
      <c r="SE305" s="8"/>
      <c r="SF305" s="8"/>
      <c r="SG305" s="8"/>
      <c r="SH305" s="8"/>
      <c r="SI305" s="8"/>
      <c r="SJ305" s="8"/>
      <c r="SK305" s="8"/>
      <c r="SL305" s="8"/>
      <c r="SM305" s="8"/>
      <c r="SN305" s="8"/>
      <c r="SO305" s="8"/>
      <c r="SP305" s="8"/>
      <c r="SQ305" s="8"/>
      <c r="SR305" s="8"/>
      <c r="SS305" s="8"/>
      <c r="ST305" s="8"/>
      <c r="SU305" s="8"/>
      <c r="SV305" s="8"/>
      <c r="SW305" s="8"/>
      <c r="SX305" s="8"/>
      <c r="SY305" s="8"/>
      <c r="SZ305" s="8"/>
      <c r="TA305" s="8"/>
      <c r="TB305" s="8"/>
      <c r="TC305" s="8"/>
      <c r="TD305" s="8"/>
      <c r="TE305" s="8"/>
      <c r="TF305" s="8"/>
      <c r="TG305" s="8"/>
      <c r="TH305" s="8"/>
      <c r="TI305" s="8"/>
      <c r="TJ305" s="8"/>
      <c r="TK305" s="8"/>
      <c r="TL305" s="8"/>
      <c r="TM305" s="8"/>
      <c r="TN305" s="8"/>
      <c r="TO305" s="8"/>
      <c r="TP305" s="8"/>
      <c r="TQ305" s="8"/>
      <c r="TR305" s="8"/>
      <c r="TS305" s="8"/>
      <c r="TT305" s="8"/>
      <c r="TU305" s="8"/>
      <c r="TV305" s="8"/>
      <c r="TW305" s="8"/>
      <c r="TX305" s="8"/>
      <c r="TY305" s="8"/>
      <c r="TZ305" s="8"/>
      <c r="UA305" s="8"/>
      <c r="UB305" s="8"/>
      <c r="UC305" s="8"/>
      <c r="UD305" s="8"/>
      <c r="UE305" s="8"/>
      <c r="UF305" s="8"/>
      <c r="UG305" s="8"/>
      <c r="UH305" s="8"/>
      <c r="UI305" s="8"/>
      <c r="UJ305" s="8"/>
      <c r="UK305" s="8"/>
      <c r="UL305" s="8"/>
      <c r="UM305" s="8"/>
      <c r="UN305" s="8"/>
      <c r="UO305" s="8"/>
      <c r="UP305" s="8"/>
      <c r="UQ305" s="8"/>
      <c r="UR305" s="8"/>
      <c r="US305" s="8"/>
      <c r="UT305" s="8"/>
      <c r="UU305" s="8"/>
      <c r="UV305" s="8"/>
      <c r="UW305" s="8"/>
      <c r="UX305" s="8"/>
      <c r="UY305" s="8"/>
      <c r="UZ305" s="8"/>
      <c r="VA305" s="8"/>
      <c r="VB305" s="8"/>
      <c r="VC305" s="8"/>
      <c r="VD305" s="8"/>
      <c r="VE305" s="8"/>
      <c r="VF305" s="8"/>
      <c r="VG305" s="8"/>
      <c r="VH305" s="8"/>
      <c r="VI305" s="8"/>
      <c r="VJ305" s="8"/>
      <c r="VK305" s="8"/>
      <c r="VL305" s="8"/>
      <c r="VM305" s="8"/>
      <c r="VN305" s="8"/>
      <c r="VO305" s="8"/>
      <c r="VP305" s="8"/>
      <c r="VQ305" s="8"/>
      <c r="VR305" s="8"/>
      <c r="VS305" s="8"/>
      <c r="VT305" s="8"/>
      <c r="VU305" s="8"/>
      <c r="VV305" s="8"/>
      <c r="VW305" s="8"/>
      <c r="VX305" s="8"/>
      <c r="VY305" s="8"/>
      <c r="VZ305" s="8"/>
      <c r="WA305" s="8"/>
      <c r="WB305" s="8"/>
      <c r="WC305" s="8"/>
      <c r="WD305" s="8"/>
      <c r="WE305" s="8"/>
      <c r="WF305" s="8"/>
      <c r="WG305" s="8"/>
      <c r="WH305" s="8"/>
      <c r="WI305" s="8"/>
      <c r="WJ305" s="8"/>
      <c r="WK305" s="8"/>
      <c r="WL305" s="8"/>
      <c r="WM305" s="8"/>
      <c r="WN305" s="8"/>
      <c r="WO305" s="8"/>
      <c r="WP305" s="8"/>
      <c r="WQ305" s="8"/>
      <c r="WR305" s="8"/>
      <c r="WS305" s="8"/>
      <c r="WT305" s="8"/>
      <c r="WU305" s="8"/>
      <c r="WV305" s="8"/>
      <c r="WW305" s="8"/>
      <c r="WX305" s="8"/>
      <c r="WY305" s="8"/>
      <c r="WZ305" s="8"/>
      <c r="XA305" s="8"/>
      <c r="XB305" s="8"/>
      <c r="XC305" s="8"/>
      <c r="XD305" s="8"/>
      <c r="XE305" s="8"/>
      <c r="XF305" s="8"/>
      <c r="XG305" s="8"/>
      <c r="XH305" s="8"/>
      <c r="XI305" s="8"/>
      <c r="XJ305" s="8"/>
      <c r="XK305" s="8"/>
      <c r="XL305" s="8"/>
      <c r="XM305" s="8"/>
      <c r="XN305" s="8"/>
      <c r="XO305" s="8"/>
      <c r="XP305" s="8"/>
      <c r="XQ305" s="8"/>
      <c r="XR305" s="8"/>
      <c r="XS305" s="8"/>
      <c r="XT305" s="8"/>
      <c r="XU305" s="8"/>
      <c r="XV305" s="8"/>
      <c r="XW305" s="8"/>
      <c r="XX305" s="8"/>
      <c r="XY305" s="8"/>
      <c r="XZ305" s="8"/>
      <c r="YA305" s="8"/>
      <c r="YB305" s="8"/>
      <c r="YC305" s="8"/>
      <c r="YD305" s="8"/>
      <c r="YE305" s="8"/>
      <c r="YF305" s="8"/>
      <c r="YG305" s="8"/>
      <c r="YH305" s="8"/>
      <c r="YI305" s="8"/>
      <c r="YJ305" s="8"/>
      <c r="YK305" s="8"/>
      <c r="YL305" s="8"/>
      <c r="YM305" s="8"/>
      <c r="YN305" s="8"/>
      <c r="YO305" s="8"/>
      <c r="YP305" s="8"/>
      <c r="YQ305" s="8"/>
      <c r="YR305" s="8"/>
      <c r="YS305" s="8"/>
      <c r="YT305" s="8"/>
      <c r="YU305" s="8"/>
      <c r="YV305" s="8"/>
      <c r="YW305" s="8"/>
      <c r="YX305" s="8"/>
      <c r="YY305" s="8"/>
      <c r="YZ305" s="8"/>
      <c r="ZA305" s="8"/>
      <c r="ZB305" s="8"/>
      <c r="ZC305" s="8"/>
      <c r="ZD305" s="8"/>
      <c r="ZE305" s="8"/>
      <c r="ZF305" s="8"/>
      <c r="ZG305" s="8"/>
      <c r="ZH305" s="8"/>
      <c r="ZI305" s="8"/>
      <c r="ZJ305" s="8"/>
      <c r="ZK305" s="8"/>
      <c r="ZL305" s="8"/>
      <c r="ZM305" s="8"/>
      <c r="ZN305" s="8"/>
      <c r="ZO305" s="8"/>
      <c r="ZP305" s="8"/>
      <c r="ZQ305" s="8"/>
      <c r="ZR305" s="8"/>
      <c r="ZS305" s="8"/>
      <c r="ZT305" s="8"/>
      <c r="ZU305" s="8"/>
      <c r="ZV305" s="8"/>
      <c r="ZW305" s="8"/>
      <c r="ZX305" s="8"/>
      <c r="ZY305" s="8"/>
      <c r="ZZ305" s="8"/>
      <c r="AAA305" s="8"/>
      <c r="AAB305" s="8"/>
      <c r="AAC305" s="8"/>
      <c r="AAD305" s="8"/>
      <c r="AAE305" s="8"/>
      <c r="AAF305" s="8"/>
      <c r="AAG305" s="8"/>
      <c r="AAH305" s="8"/>
      <c r="AAI305" s="8"/>
      <c r="AAJ305" s="8"/>
      <c r="AAK305" s="8"/>
      <c r="AAL305" s="8"/>
      <c r="AAM305" s="8"/>
      <c r="AAN305" s="8"/>
      <c r="AAO305" s="8"/>
      <c r="AAP305" s="8"/>
      <c r="AAQ305" s="8"/>
      <c r="AAR305" s="8"/>
      <c r="AAS305" s="8"/>
      <c r="AAT305" s="8"/>
      <c r="AAU305" s="8"/>
      <c r="AAV305" s="8"/>
      <c r="AAW305" s="8"/>
      <c r="AAX305" s="8"/>
      <c r="AAY305" s="8"/>
      <c r="AAZ305" s="8"/>
      <c r="ABA305" s="8"/>
      <c r="ABB305" s="8"/>
      <c r="ABC305" s="8"/>
      <c r="ABD305" s="8"/>
      <c r="ABE305" s="8"/>
      <c r="ABF305" s="8"/>
      <c r="ABG305" s="8"/>
      <c r="ABH305" s="8"/>
      <c r="ABI305" s="8"/>
      <c r="ABJ305" s="8"/>
      <c r="ABK305" s="8"/>
      <c r="ABL305" s="8"/>
      <c r="ABM305" s="8"/>
      <c r="ABN305" s="8"/>
      <c r="ABO305" s="8"/>
      <c r="ABP305" s="8"/>
      <c r="ABQ305" s="8"/>
      <c r="ABR305" s="8"/>
      <c r="ABS305" s="8"/>
      <c r="ABT305" s="8"/>
      <c r="ABU305" s="8"/>
      <c r="ABV305" s="8"/>
      <c r="ABW305" s="8"/>
      <c r="ABX305" s="8"/>
      <c r="ABY305" s="8"/>
      <c r="ABZ305" s="8"/>
      <c r="ACA305" s="8"/>
      <c r="ACB305" s="8"/>
      <c r="ACC305" s="8"/>
      <c r="ACD305" s="8"/>
      <c r="ACE305" s="8"/>
      <c r="ACF305" s="8"/>
      <c r="ACG305" s="8"/>
      <c r="ACH305" s="8"/>
      <c r="ACI305" s="8"/>
      <c r="ACJ305" s="8"/>
      <c r="ACK305" s="8"/>
      <c r="ACL305" s="8"/>
      <c r="ACM305" s="8"/>
      <c r="ACN305" s="8"/>
      <c r="ACO305" s="8"/>
      <c r="ACP305" s="8"/>
      <c r="ACQ305" s="8"/>
      <c r="ACR305" s="8"/>
      <c r="ACS305" s="8"/>
      <c r="ACT305" s="8"/>
      <c r="ACU305" s="8"/>
      <c r="ACV305" s="8"/>
      <c r="ACW305" s="8"/>
      <c r="ACX305" s="8"/>
      <c r="ACY305" s="8"/>
      <c r="ACZ305" s="8"/>
      <c r="ADA305" s="8"/>
      <c r="ADB305" s="8"/>
      <c r="ADC305" s="8"/>
      <c r="ADD305" s="8"/>
      <c r="ADE305" s="8"/>
      <c r="ADF305" s="8"/>
      <c r="ADG305" s="8"/>
      <c r="ADH305" s="8"/>
      <c r="ADI305" s="8"/>
      <c r="ADJ305" s="8"/>
      <c r="ADK305" s="8"/>
      <c r="ADL305" s="8"/>
      <c r="ADM305" s="8"/>
      <c r="ADN305" s="8"/>
      <c r="ADO305" s="8"/>
      <c r="ADP305" s="8"/>
      <c r="ADQ305" s="8"/>
      <c r="ADR305" s="8"/>
      <c r="ADS305" s="8"/>
      <c r="ADT305" s="8"/>
      <c r="ADU305" s="8"/>
      <c r="ADV305" s="8"/>
      <c r="ADW305" s="8"/>
      <c r="ADX305" s="8"/>
      <c r="ADY305" s="8"/>
      <c r="ADZ305" s="8"/>
      <c r="AEA305" s="8"/>
      <c r="AEB305" s="8"/>
      <c r="AEC305" s="8"/>
      <c r="AED305" s="8"/>
      <c r="AEE305" s="8"/>
      <c r="AEF305" s="8"/>
      <c r="AEG305" s="8"/>
      <c r="AEH305" s="8"/>
      <c r="AEI305" s="8"/>
      <c r="AEJ305" s="8"/>
      <c r="AEK305" s="8"/>
      <c r="AEL305" s="8"/>
      <c r="AEM305" s="8"/>
      <c r="AEN305" s="8"/>
      <c r="AEO305" s="8"/>
      <c r="AEP305" s="8"/>
      <c r="AEQ305" s="8"/>
      <c r="AER305" s="8"/>
      <c r="AES305" s="8"/>
      <c r="AET305" s="8"/>
      <c r="AEU305" s="8"/>
      <c r="AEV305" s="8"/>
      <c r="AEW305" s="8"/>
      <c r="AEX305" s="8"/>
      <c r="AEY305" s="8"/>
      <c r="AEZ305" s="8"/>
      <c r="AFA305" s="8"/>
      <c r="AFB305" s="8"/>
      <c r="AFC305" s="8"/>
      <c r="AFD305" s="8"/>
      <c r="AFE305" s="8"/>
      <c r="AFF305" s="8"/>
      <c r="AFG305" s="8"/>
      <c r="AFH305" s="8"/>
      <c r="AFI305" s="8"/>
      <c r="AFJ305" s="8"/>
      <c r="AFK305" s="8"/>
      <c r="AFL305" s="8"/>
      <c r="AFM305" s="8"/>
      <c r="AFN305" s="8"/>
      <c r="AFO305" s="8"/>
      <c r="AFP305" s="8"/>
      <c r="AFQ305" s="8"/>
      <c r="AFR305" s="8"/>
      <c r="AFS305" s="8"/>
      <c r="AFT305" s="8"/>
      <c r="AFU305" s="8"/>
      <c r="AFV305" s="8"/>
      <c r="AFW305" s="8"/>
      <c r="AFX305" s="8"/>
      <c r="AFY305" s="8"/>
      <c r="AFZ305" s="8"/>
      <c r="AGA305" s="8"/>
      <c r="AGB305" s="8"/>
      <c r="AGC305" s="8"/>
      <c r="AGD305" s="8"/>
      <c r="AGE305" s="8"/>
      <c r="AGF305" s="8"/>
      <c r="AGG305" s="8"/>
      <c r="AGH305" s="8"/>
      <c r="AGI305" s="8"/>
      <c r="AGJ305" s="8"/>
      <c r="AGK305" s="8"/>
      <c r="AGL305" s="8"/>
      <c r="AGM305" s="8"/>
      <c r="AGN305" s="8"/>
      <c r="AGO305" s="8"/>
      <c r="AGP305" s="8"/>
      <c r="AGQ305" s="8"/>
      <c r="AGR305" s="8"/>
      <c r="AGS305" s="8"/>
      <c r="AGT305" s="8"/>
      <c r="AGU305" s="8"/>
      <c r="AGV305" s="8"/>
      <c r="AGW305" s="8"/>
      <c r="AGX305" s="8"/>
      <c r="AGY305" s="8"/>
      <c r="AGZ305" s="8"/>
      <c r="AHA305" s="8"/>
      <c r="AHB305" s="8"/>
      <c r="AHC305" s="8"/>
      <c r="AHD305" s="8"/>
      <c r="AHE305" s="8"/>
      <c r="AHF305" s="8"/>
      <c r="AHG305" s="8"/>
      <c r="AHH305" s="8"/>
      <c r="AHI305" s="8"/>
      <c r="AHJ305" s="8"/>
      <c r="AHK305" s="8"/>
      <c r="AHL305" s="8"/>
      <c r="AHM305" s="8"/>
      <c r="AHN305" s="8"/>
      <c r="AHO305" s="8"/>
      <c r="AHP305" s="8"/>
      <c r="AHQ305" s="8"/>
      <c r="AHR305" s="8"/>
      <c r="AHS305" s="8"/>
      <c r="AHT305" s="8"/>
      <c r="AHU305" s="8"/>
      <c r="AHV305" s="8"/>
      <c r="AHW305" s="8"/>
      <c r="AHX305" s="8"/>
      <c r="AHY305" s="8"/>
      <c r="AHZ305" s="8"/>
      <c r="AIA305" s="8"/>
      <c r="AIB305" s="8"/>
      <c r="AIC305" s="8"/>
      <c r="AID305" s="8"/>
      <c r="AIE305" s="8"/>
      <c r="AIF305" s="8"/>
      <c r="AIG305" s="8"/>
      <c r="AIH305" s="8"/>
      <c r="AII305" s="8"/>
      <c r="AIJ305" s="8"/>
      <c r="AIK305" s="8"/>
      <c r="AIL305" s="8"/>
      <c r="AIM305" s="8"/>
      <c r="AIN305" s="8"/>
      <c r="AIO305" s="8"/>
      <c r="AIP305" s="8"/>
      <c r="AIQ305" s="8"/>
      <c r="AIR305" s="8"/>
      <c r="AIS305" s="8"/>
      <c r="AIT305" s="8"/>
      <c r="AIU305" s="8"/>
      <c r="AIV305" s="8"/>
      <c r="AIW305" s="8"/>
      <c r="AIX305" s="8"/>
      <c r="AIY305" s="8"/>
      <c r="AIZ305" s="8"/>
      <c r="AJA305" s="8"/>
      <c r="AJB305" s="8"/>
      <c r="AJC305" s="8"/>
      <c r="AJD305" s="8"/>
      <c r="AJE305" s="8"/>
      <c r="AJF305" s="8"/>
      <c r="AJG305" s="8"/>
      <c r="AJH305" s="8"/>
      <c r="AJI305" s="8"/>
      <c r="AJJ305" s="8"/>
      <c r="AJK305" s="8"/>
      <c r="AJL305" s="8"/>
      <c r="AJM305" s="8"/>
      <c r="AJN305" s="8"/>
      <c r="AJO305" s="8"/>
      <c r="AJP305" s="8"/>
      <c r="AJQ305" s="8"/>
      <c r="AJR305" s="8"/>
      <c r="AJS305" s="8"/>
      <c r="AJT305" s="8"/>
      <c r="AJU305" s="8"/>
      <c r="AJV305" s="8"/>
      <c r="AJW305" s="8"/>
      <c r="AJX305" s="8"/>
      <c r="AJY305" s="8"/>
      <c r="AJZ305" s="8"/>
      <c r="AKA305" s="8"/>
      <c r="AKB305" s="8"/>
      <c r="AKC305" s="8"/>
      <c r="AKD305" s="8"/>
      <c r="AKE305" s="8"/>
      <c r="AKF305" s="8"/>
      <c r="AKG305" s="8"/>
      <c r="AKH305" s="8"/>
      <c r="AKI305" s="8"/>
      <c r="AKJ305" s="8"/>
      <c r="AKK305" s="8"/>
      <c r="AKL305" s="8"/>
      <c r="AKM305" s="8"/>
      <c r="AKN305" s="8"/>
      <c r="AKO305" s="8"/>
      <c r="AKP305" s="8"/>
      <c r="AKQ305" s="8"/>
    </row>
    <row r="306" spans="1:979" ht="16.5" hidden="1" customHeight="1" x14ac:dyDescent="0.25">
      <c r="A306" s="699"/>
      <c r="B306" s="734"/>
      <c r="C306" s="707">
        <v>221</v>
      </c>
      <c r="D306" s="719">
        <f>C79</f>
        <v>20785</v>
      </c>
      <c r="E306" s="707">
        <v>221</v>
      </c>
      <c r="F306" s="717"/>
      <c r="G306" s="707">
        <v>221</v>
      </c>
      <c r="H306" s="717">
        <f t="shared" si="75"/>
        <v>20785</v>
      </c>
      <c r="I306" s="702"/>
      <c r="J306" s="702"/>
      <c r="K306" s="702"/>
      <c r="L306" s="702"/>
      <c r="M306" s="702"/>
      <c r="N306" s="702"/>
      <c r="O306" s="702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7"/>
      <c r="BU306" s="7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8"/>
      <c r="DD306" s="8"/>
      <c r="DE306" s="8"/>
      <c r="DF306" s="8"/>
      <c r="DG306" s="8"/>
      <c r="DH306" s="8"/>
      <c r="DI306" s="8"/>
      <c r="DJ306" s="8"/>
      <c r="DK306" s="8"/>
      <c r="DL306" s="8"/>
      <c r="DM306" s="8"/>
      <c r="DN306" s="8"/>
      <c r="DO306" s="8"/>
      <c r="DP306" s="8"/>
      <c r="DQ306" s="8"/>
      <c r="DR306" s="8"/>
      <c r="DS306" s="8"/>
      <c r="DT306" s="8"/>
      <c r="DU306" s="8"/>
      <c r="DV306" s="8"/>
      <c r="DW306" s="8"/>
      <c r="DX306" s="8"/>
      <c r="DY306" s="8"/>
      <c r="DZ306" s="8"/>
      <c r="EA306" s="8"/>
      <c r="EB306" s="8"/>
      <c r="EC306" s="8"/>
      <c r="ED306" s="8"/>
      <c r="EE306" s="8"/>
      <c r="EF306" s="8"/>
      <c r="EG306" s="8"/>
      <c r="EH306" s="8"/>
      <c r="EI306" s="8"/>
      <c r="EJ306" s="8"/>
      <c r="EK306" s="8"/>
      <c r="EL306" s="8"/>
      <c r="EM306" s="8"/>
      <c r="EN306" s="8"/>
      <c r="EO306" s="8"/>
      <c r="EP306" s="8"/>
      <c r="EQ306" s="8"/>
      <c r="ER306" s="8"/>
      <c r="ES306" s="8"/>
      <c r="ET306" s="8"/>
      <c r="EU306" s="8"/>
      <c r="EV306" s="8"/>
      <c r="EW306" s="8"/>
      <c r="EX306" s="8"/>
      <c r="EY306" s="8"/>
      <c r="EZ306" s="8"/>
      <c r="FA306" s="8"/>
      <c r="FB306" s="8"/>
      <c r="FC306" s="8"/>
      <c r="FD306" s="8"/>
      <c r="FE306" s="8"/>
      <c r="FF306" s="8"/>
      <c r="FG306" s="8"/>
      <c r="FH306" s="8"/>
      <c r="FI306" s="8"/>
      <c r="FJ306" s="8"/>
      <c r="FK306" s="8"/>
      <c r="FL306" s="8"/>
      <c r="FM306" s="8"/>
      <c r="FN306" s="8"/>
      <c r="FO306" s="8"/>
      <c r="FP306" s="8"/>
      <c r="FQ306" s="8"/>
      <c r="FR306" s="8"/>
      <c r="FS306" s="8"/>
      <c r="FT306" s="8"/>
      <c r="FU306" s="8"/>
      <c r="FV306" s="8"/>
      <c r="FW306" s="8"/>
      <c r="FX306" s="8"/>
      <c r="FY306" s="8"/>
      <c r="FZ306" s="8"/>
      <c r="GA306" s="8"/>
      <c r="GB306" s="8"/>
      <c r="GC306" s="8"/>
      <c r="GD306" s="8"/>
      <c r="GE306" s="8"/>
      <c r="GF306" s="8"/>
      <c r="GG306" s="8"/>
      <c r="GH306" s="8"/>
      <c r="GI306" s="8"/>
      <c r="GJ306" s="8"/>
      <c r="GK306" s="8"/>
      <c r="GL306" s="8"/>
      <c r="GM306" s="8"/>
      <c r="GN306" s="8"/>
      <c r="GO306" s="8"/>
      <c r="GP306" s="8"/>
      <c r="GQ306" s="8"/>
      <c r="GR306" s="8"/>
      <c r="GS306" s="8"/>
      <c r="GT306" s="8"/>
      <c r="GU306" s="8"/>
      <c r="GV306" s="8"/>
      <c r="GW306" s="8"/>
      <c r="GX306" s="8"/>
      <c r="GY306" s="8"/>
      <c r="GZ306" s="8"/>
      <c r="HA306" s="8"/>
      <c r="HB306" s="8"/>
      <c r="HC306" s="8"/>
      <c r="HD306" s="8"/>
      <c r="HE306" s="8"/>
      <c r="HF306" s="8"/>
      <c r="HG306" s="8"/>
      <c r="HH306" s="8"/>
      <c r="HI306" s="8"/>
      <c r="HJ306" s="8"/>
      <c r="HK306" s="8"/>
      <c r="HL306" s="8"/>
      <c r="HM306" s="8"/>
      <c r="HN306" s="8"/>
      <c r="HO306" s="8"/>
      <c r="HP306" s="8"/>
      <c r="HQ306" s="8"/>
      <c r="HR306" s="8"/>
      <c r="HS306" s="8"/>
      <c r="HT306" s="8"/>
      <c r="HU306" s="8"/>
      <c r="HV306" s="8"/>
      <c r="HW306" s="8"/>
      <c r="HX306" s="8"/>
      <c r="HY306" s="8"/>
      <c r="HZ306" s="8"/>
      <c r="IA306" s="8"/>
      <c r="IB306" s="8"/>
      <c r="IC306" s="8"/>
      <c r="ID306" s="8"/>
      <c r="IE306" s="8"/>
      <c r="IF306" s="8"/>
      <c r="IG306" s="8"/>
      <c r="IH306" s="8"/>
      <c r="II306" s="8"/>
      <c r="IJ306" s="8"/>
      <c r="IK306" s="8"/>
      <c r="IL306" s="8"/>
      <c r="IM306" s="8"/>
      <c r="IN306" s="8"/>
      <c r="IO306" s="8"/>
      <c r="IP306" s="8"/>
      <c r="IQ306" s="8"/>
      <c r="IR306" s="8"/>
      <c r="IS306" s="8"/>
      <c r="IT306" s="8"/>
      <c r="IU306" s="8"/>
      <c r="IV306" s="8"/>
      <c r="IW306" s="8"/>
      <c r="IX306" s="8"/>
      <c r="IY306" s="8"/>
      <c r="IZ306" s="8"/>
      <c r="JA306" s="8"/>
      <c r="JB306" s="8"/>
      <c r="JC306" s="8"/>
      <c r="JD306" s="8"/>
      <c r="JE306" s="8"/>
      <c r="JF306" s="8"/>
      <c r="JG306" s="8"/>
      <c r="JH306" s="8"/>
      <c r="JI306" s="8"/>
      <c r="JJ306" s="8"/>
      <c r="JK306" s="8"/>
      <c r="JL306" s="8"/>
      <c r="JM306" s="8"/>
      <c r="JN306" s="8"/>
      <c r="JO306" s="8"/>
      <c r="JP306" s="8"/>
      <c r="JQ306" s="8"/>
      <c r="JR306" s="8"/>
      <c r="JS306" s="8"/>
      <c r="JT306" s="8"/>
      <c r="JU306" s="8"/>
      <c r="JV306" s="8"/>
      <c r="JW306" s="8"/>
      <c r="JX306" s="8"/>
      <c r="JY306" s="8"/>
      <c r="JZ306" s="8"/>
      <c r="KA306" s="8"/>
      <c r="KB306" s="8"/>
      <c r="KC306" s="8"/>
      <c r="KD306" s="8"/>
      <c r="KE306" s="8"/>
      <c r="KF306" s="8"/>
      <c r="KG306" s="8"/>
      <c r="KH306" s="8"/>
      <c r="KI306" s="8"/>
      <c r="KJ306" s="8"/>
      <c r="KK306" s="8"/>
      <c r="KL306" s="8"/>
      <c r="KM306" s="8"/>
      <c r="KN306" s="8"/>
      <c r="KO306" s="8"/>
      <c r="KP306" s="8"/>
      <c r="KQ306" s="8"/>
      <c r="KR306" s="8"/>
      <c r="KS306" s="8"/>
      <c r="KT306" s="8"/>
      <c r="KU306" s="8"/>
      <c r="KV306" s="8"/>
      <c r="KW306" s="8"/>
      <c r="KX306" s="8"/>
      <c r="KY306" s="8"/>
      <c r="KZ306" s="8"/>
      <c r="LA306" s="8"/>
      <c r="LB306" s="8"/>
      <c r="LC306" s="8"/>
      <c r="LD306" s="8"/>
      <c r="LE306" s="8"/>
      <c r="LF306" s="8"/>
      <c r="LG306" s="8"/>
      <c r="LH306" s="8"/>
      <c r="LI306" s="8"/>
      <c r="LJ306" s="8"/>
      <c r="LK306" s="8"/>
      <c r="LL306" s="8"/>
      <c r="LM306" s="8"/>
      <c r="LN306" s="8"/>
      <c r="LO306" s="8"/>
      <c r="LP306" s="8"/>
      <c r="LQ306" s="8"/>
      <c r="LR306" s="8"/>
      <c r="LS306" s="8"/>
      <c r="LT306" s="8"/>
      <c r="LU306" s="8"/>
      <c r="LV306" s="8"/>
      <c r="LW306" s="8"/>
      <c r="LX306" s="8"/>
      <c r="LY306" s="8"/>
      <c r="LZ306" s="8"/>
      <c r="MA306" s="8"/>
      <c r="MB306" s="8"/>
      <c r="MC306" s="8"/>
      <c r="MD306" s="8"/>
      <c r="ME306" s="8"/>
      <c r="MF306" s="8"/>
      <c r="MG306" s="8"/>
      <c r="MH306" s="8"/>
      <c r="MI306" s="8"/>
      <c r="MJ306" s="8"/>
      <c r="MK306" s="8"/>
      <c r="ML306" s="8"/>
      <c r="MM306" s="8"/>
      <c r="MN306" s="8"/>
      <c r="MO306" s="8"/>
      <c r="MP306" s="8"/>
      <c r="MQ306" s="8"/>
      <c r="MR306" s="8"/>
      <c r="MS306" s="8"/>
      <c r="MT306" s="8"/>
      <c r="MU306" s="8"/>
      <c r="MV306" s="8"/>
      <c r="MW306" s="8"/>
      <c r="MX306" s="8"/>
      <c r="MY306" s="8"/>
      <c r="MZ306" s="8"/>
      <c r="NA306" s="8"/>
      <c r="NB306" s="8"/>
      <c r="NC306" s="8"/>
      <c r="ND306" s="8"/>
      <c r="NE306" s="8"/>
      <c r="NF306" s="8"/>
      <c r="NG306" s="8"/>
      <c r="NH306" s="8"/>
      <c r="NI306" s="8"/>
      <c r="NJ306" s="8"/>
      <c r="NK306" s="8"/>
      <c r="NL306" s="8"/>
      <c r="NM306" s="8"/>
      <c r="NN306" s="8"/>
      <c r="NO306" s="8"/>
      <c r="NP306" s="8"/>
      <c r="NQ306" s="8"/>
      <c r="NR306" s="8"/>
      <c r="NS306" s="8"/>
      <c r="NT306" s="8"/>
      <c r="NU306" s="8"/>
      <c r="NV306" s="8"/>
      <c r="NW306" s="8"/>
      <c r="NX306" s="8"/>
      <c r="NY306" s="8"/>
      <c r="NZ306" s="8"/>
      <c r="OA306" s="8"/>
      <c r="OB306" s="8"/>
      <c r="OC306" s="8"/>
      <c r="OD306" s="8"/>
      <c r="OE306" s="8"/>
      <c r="OF306" s="8"/>
      <c r="OG306" s="8"/>
      <c r="OH306" s="8"/>
      <c r="OI306" s="8"/>
      <c r="OJ306" s="8"/>
      <c r="OK306" s="8"/>
      <c r="OL306" s="8"/>
      <c r="OM306" s="8"/>
      <c r="ON306" s="8"/>
      <c r="OO306" s="8"/>
      <c r="OP306" s="8"/>
      <c r="OQ306" s="8"/>
      <c r="OR306" s="8"/>
      <c r="OS306" s="8"/>
      <c r="OT306" s="8"/>
      <c r="OU306" s="8"/>
      <c r="OV306" s="8"/>
      <c r="OW306" s="8"/>
      <c r="OX306" s="8"/>
      <c r="OY306" s="8"/>
      <c r="OZ306" s="8"/>
      <c r="PA306" s="8"/>
      <c r="PB306" s="8"/>
      <c r="PC306" s="8"/>
      <c r="PD306" s="8"/>
      <c r="PE306" s="8"/>
      <c r="PF306" s="8"/>
      <c r="PG306" s="8"/>
      <c r="PH306" s="8"/>
      <c r="PI306" s="8"/>
      <c r="PJ306" s="8"/>
      <c r="PK306" s="8"/>
      <c r="PL306" s="8"/>
      <c r="PM306" s="8"/>
      <c r="PN306" s="8"/>
      <c r="PO306" s="8"/>
      <c r="PP306" s="8"/>
      <c r="PQ306" s="8"/>
      <c r="PR306" s="8"/>
      <c r="PS306" s="8"/>
      <c r="PT306" s="8"/>
      <c r="PU306" s="8"/>
      <c r="PV306" s="8"/>
      <c r="PW306" s="8"/>
      <c r="PX306" s="8"/>
      <c r="PY306" s="8"/>
      <c r="PZ306" s="8"/>
      <c r="QA306" s="8"/>
      <c r="QB306" s="8"/>
      <c r="QC306" s="8"/>
      <c r="QD306" s="8"/>
      <c r="QE306" s="8"/>
      <c r="QF306" s="8"/>
      <c r="QG306" s="8"/>
      <c r="QH306" s="8"/>
      <c r="QI306" s="8"/>
      <c r="QJ306" s="8"/>
      <c r="QK306" s="8"/>
      <c r="QL306" s="8"/>
      <c r="QM306" s="8"/>
      <c r="QN306" s="8"/>
      <c r="QO306" s="8"/>
      <c r="QP306" s="8"/>
      <c r="QQ306" s="8"/>
      <c r="QR306" s="8"/>
      <c r="QS306" s="8"/>
      <c r="QT306" s="8"/>
      <c r="QU306" s="8"/>
      <c r="QV306" s="8"/>
      <c r="QW306" s="8"/>
      <c r="QX306" s="8"/>
      <c r="QY306" s="8"/>
      <c r="QZ306" s="8"/>
      <c r="RA306" s="8"/>
      <c r="RB306" s="8"/>
      <c r="RC306" s="8"/>
      <c r="RD306" s="8"/>
      <c r="RE306" s="8"/>
      <c r="RF306" s="8"/>
      <c r="RG306" s="8"/>
      <c r="RH306" s="8"/>
      <c r="RI306" s="8"/>
      <c r="RJ306" s="8"/>
      <c r="RK306" s="8"/>
      <c r="RL306" s="8"/>
      <c r="RM306" s="8"/>
      <c r="RN306" s="8"/>
      <c r="RO306" s="8"/>
      <c r="RP306" s="8"/>
      <c r="RQ306" s="8"/>
      <c r="RR306" s="8"/>
      <c r="RS306" s="8"/>
      <c r="RT306" s="8"/>
      <c r="RU306" s="8"/>
      <c r="RV306" s="8"/>
      <c r="RW306" s="8"/>
      <c r="RX306" s="8"/>
      <c r="RY306" s="8"/>
      <c r="RZ306" s="8"/>
      <c r="SA306" s="8"/>
      <c r="SB306" s="8"/>
      <c r="SC306" s="8"/>
      <c r="SD306" s="8"/>
      <c r="SE306" s="8"/>
      <c r="SF306" s="8"/>
      <c r="SG306" s="8"/>
      <c r="SH306" s="8"/>
      <c r="SI306" s="8"/>
      <c r="SJ306" s="8"/>
      <c r="SK306" s="8"/>
      <c r="SL306" s="8"/>
      <c r="SM306" s="8"/>
      <c r="SN306" s="8"/>
      <c r="SO306" s="8"/>
      <c r="SP306" s="8"/>
      <c r="SQ306" s="8"/>
      <c r="SR306" s="8"/>
      <c r="SS306" s="8"/>
      <c r="ST306" s="8"/>
      <c r="SU306" s="8"/>
      <c r="SV306" s="8"/>
      <c r="SW306" s="8"/>
      <c r="SX306" s="8"/>
      <c r="SY306" s="8"/>
      <c r="SZ306" s="8"/>
      <c r="TA306" s="8"/>
      <c r="TB306" s="8"/>
      <c r="TC306" s="8"/>
      <c r="TD306" s="8"/>
      <c r="TE306" s="8"/>
      <c r="TF306" s="8"/>
      <c r="TG306" s="8"/>
      <c r="TH306" s="8"/>
      <c r="TI306" s="8"/>
      <c r="TJ306" s="8"/>
      <c r="TK306" s="8"/>
      <c r="TL306" s="8"/>
      <c r="TM306" s="8"/>
      <c r="TN306" s="8"/>
      <c r="TO306" s="8"/>
      <c r="TP306" s="8"/>
      <c r="TQ306" s="8"/>
      <c r="TR306" s="8"/>
      <c r="TS306" s="8"/>
      <c r="TT306" s="8"/>
      <c r="TU306" s="8"/>
      <c r="TV306" s="8"/>
      <c r="TW306" s="8"/>
      <c r="TX306" s="8"/>
      <c r="TY306" s="8"/>
      <c r="TZ306" s="8"/>
      <c r="UA306" s="8"/>
      <c r="UB306" s="8"/>
      <c r="UC306" s="8"/>
      <c r="UD306" s="8"/>
      <c r="UE306" s="8"/>
      <c r="UF306" s="8"/>
      <c r="UG306" s="8"/>
      <c r="UH306" s="8"/>
      <c r="UI306" s="8"/>
      <c r="UJ306" s="8"/>
      <c r="UK306" s="8"/>
      <c r="UL306" s="8"/>
      <c r="UM306" s="8"/>
      <c r="UN306" s="8"/>
      <c r="UO306" s="8"/>
      <c r="UP306" s="8"/>
      <c r="UQ306" s="8"/>
      <c r="UR306" s="8"/>
      <c r="US306" s="8"/>
      <c r="UT306" s="8"/>
      <c r="UU306" s="8"/>
      <c r="UV306" s="8"/>
      <c r="UW306" s="8"/>
      <c r="UX306" s="8"/>
      <c r="UY306" s="8"/>
      <c r="UZ306" s="8"/>
      <c r="VA306" s="8"/>
      <c r="VB306" s="8"/>
      <c r="VC306" s="8"/>
      <c r="VD306" s="8"/>
      <c r="VE306" s="8"/>
      <c r="VF306" s="8"/>
      <c r="VG306" s="8"/>
      <c r="VH306" s="8"/>
      <c r="VI306" s="8"/>
      <c r="VJ306" s="8"/>
      <c r="VK306" s="8"/>
      <c r="VL306" s="8"/>
      <c r="VM306" s="8"/>
      <c r="VN306" s="8"/>
      <c r="VO306" s="8"/>
      <c r="VP306" s="8"/>
      <c r="VQ306" s="8"/>
      <c r="VR306" s="8"/>
      <c r="VS306" s="8"/>
      <c r="VT306" s="8"/>
      <c r="VU306" s="8"/>
      <c r="VV306" s="8"/>
      <c r="VW306" s="8"/>
      <c r="VX306" s="8"/>
      <c r="VY306" s="8"/>
      <c r="VZ306" s="8"/>
      <c r="WA306" s="8"/>
      <c r="WB306" s="8"/>
      <c r="WC306" s="8"/>
      <c r="WD306" s="8"/>
      <c r="WE306" s="8"/>
      <c r="WF306" s="8"/>
      <c r="WG306" s="8"/>
      <c r="WH306" s="8"/>
      <c r="WI306" s="8"/>
      <c r="WJ306" s="8"/>
      <c r="WK306" s="8"/>
      <c r="WL306" s="8"/>
      <c r="WM306" s="8"/>
      <c r="WN306" s="8"/>
      <c r="WO306" s="8"/>
      <c r="WP306" s="8"/>
      <c r="WQ306" s="8"/>
      <c r="WR306" s="8"/>
      <c r="WS306" s="8"/>
      <c r="WT306" s="8"/>
      <c r="WU306" s="8"/>
      <c r="WV306" s="8"/>
      <c r="WW306" s="8"/>
      <c r="WX306" s="8"/>
      <c r="WY306" s="8"/>
      <c r="WZ306" s="8"/>
      <c r="XA306" s="8"/>
      <c r="XB306" s="8"/>
      <c r="XC306" s="8"/>
      <c r="XD306" s="8"/>
      <c r="XE306" s="8"/>
      <c r="XF306" s="8"/>
      <c r="XG306" s="8"/>
      <c r="XH306" s="8"/>
      <c r="XI306" s="8"/>
      <c r="XJ306" s="8"/>
      <c r="XK306" s="8"/>
      <c r="XL306" s="8"/>
      <c r="XM306" s="8"/>
      <c r="XN306" s="8"/>
      <c r="XO306" s="8"/>
      <c r="XP306" s="8"/>
      <c r="XQ306" s="8"/>
      <c r="XR306" s="8"/>
      <c r="XS306" s="8"/>
      <c r="XT306" s="8"/>
      <c r="XU306" s="8"/>
      <c r="XV306" s="8"/>
      <c r="XW306" s="8"/>
      <c r="XX306" s="8"/>
      <c r="XY306" s="8"/>
      <c r="XZ306" s="8"/>
      <c r="YA306" s="8"/>
      <c r="YB306" s="8"/>
      <c r="YC306" s="8"/>
      <c r="YD306" s="8"/>
      <c r="YE306" s="8"/>
      <c r="YF306" s="8"/>
      <c r="YG306" s="8"/>
      <c r="YH306" s="8"/>
      <c r="YI306" s="8"/>
      <c r="YJ306" s="8"/>
      <c r="YK306" s="8"/>
      <c r="YL306" s="8"/>
      <c r="YM306" s="8"/>
      <c r="YN306" s="8"/>
      <c r="YO306" s="8"/>
      <c r="YP306" s="8"/>
      <c r="YQ306" s="8"/>
      <c r="YR306" s="8"/>
      <c r="YS306" s="8"/>
      <c r="YT306" s="8"/>
      <c r="YU306" s="8"/>
      <c r="YV306" s="8"/>
      <c r="YW306" s="8"/>
      <c r="YX306" s="8"/>
      <c r="YY306" s="8"/>
      <c r="YZ306" s="8"/>
      <c r="ZA306" s="8"/>
      <c r="ZB306" s="8"/>
      <c r="ZC306" s="8"/>
      <c r="ZD306" s="8"/>
      <c r="ZE306" s="8"/>
      <c r="ZF306" s="8"/>
      <c r="ZG306" s="8"/>
      <c r="ZH306" s="8"/>
      <c r="ZI306" s="8"/>
      <c r="ZJ306" s="8"/>
      <c r="ZK306" s="8"/>
      <c r="ZL306" s="8"/>
      <c r="ZM306" s="8"/>
      <c r="ZN306" s="8"/>
      <c r="ZO306" s="8"/>
      <c r="ZP306" s="8"/>
      <c r="ZQ306" s="8"/>
      <c r="ZR306" s="8"/>
      <c r="ZS306" s="8"/>
      <c r="ZT306" s="8"/>
      <c r="ZU306" s="8"/>
      <c r="ZV306" s="8"/>
      <c r="ZW306" s="8"/>
      <c r="ZX306" s="8"/>
      <c r="ZY306" s="8"/>
      <c r="ZZ306" s="8"/>
      <c r="AAA306" s="8"/>
      <c r="AAB306" s="8"/>
      <c r="AAC306" s="8"/>
      <c r="AAD306" s="8"/>
      <c r="AAE306" s="8"/>
      <c r="AAF306" s="8"/>
      <c r="AAG306" s="8"/>
      <c r="AAH306" s="8"/>
      <c r="AAI306" s="8"/>
      <c r="AAJ306" s="8"/>
      <c r="AAK306" s="8"/>
      <c r="AAL306" s="8"/>
      <c r="AAM306" s="8"/>
      <c r="AAN306" s="8"/>
      <c r="AAO306" s="8"/>
      <c r="AAP306" s="8"/>
      <c r="AAQ306" s="8"/>
      <c r="AAR306" s="8"/>
      <c r="AAS306" s="8"/>
      <c r="AAT306" s="8"/>
      <c r="AAU306" s="8"/>
      <c r="AAV306" s="8"/>
      <c r="AAW306" s="8"/>
      <c r="AAX306" s="8"/>
      <c r="AAY306" s="8"/>
      <c r="AAZ306" s="8"/>
      <c r="ABA306" s="8"/>
      <c r="ABB306" s="8"/>
      <c r="ABC306" s="8"/>
      <c r="ABD306" s="8"/>
      <c r="ABE306" s="8"/>
      <c r="ABF306" s="8"/>
      <c r="ABG306" s="8"/>
      <c r="ABH306" s="8"/>
      <c r="ABI306" s="8"/>
      <c r="ABJ306" s="8"/>
      <c r="ABK306" s="8"/>
      <c r="ABL306" s="8"/>
      <c r="ABM306" s="8"/>
      <c r="ABN306" s="8"/>
      <c r="ABO306" s="8"/>
      <c r="ABP306" s="8"/>
      <c r="ABQ306" s="8"/>
      <c r="ABR306" s="8"/>
      <c r="ABS306" s="8"/>
      <c r="ABT306" s="8"/>
      <c r="ABU306" s="8"/>
      <c r="ABV306" s="8"/>
      <c r="ABW306" s="8"/>
      <c r="ABX306" s="8"/>
      <c r="ABY306" s="8"/>
      <c r="ABZ306" s="8"/>
      <c r="ACA306" s="8"/>
      <c r="ACB306" s="8"/>
      <c r="ACC306" s="8"/>
      <c r="ACD306" s="8"/>
      <c r="ACE306" s="8"/>
      <c r="ACF306" s="8"/>
      <c r="ACG306" s="8"/>
      <c r="ACH306" s="8"/>
      <c r="ACI306" s="8"/>
      <c r="ACJ306" s="8"/>
      <c r="ACK306" s="8"/>
      <c r="ACL306" s="8"/>
      <c r="ACM306" s="8"/>
      <c r="ACN306" s="8"/>
      <c r="ACO306" s="8"/>
      <c r="ACP306" s="8"/>
      <c r="ACQ306" s="8"/>
      <c r="ACR306" s="8"/>
      <c r="ACS306" s="8"/>
      <c r="ACT306" s="8"/>
      <c r="ACU306" s="8"/>
      <c r="ACV306" s="8"/>
      <c r="ACW306" s="8"/>
      <c r="ACX306" s="8"/>
      <c r="ACY306" s="8"/>
      <c r="ACZ306" s="8"/>
      <c r="ADA306" s="8"/>
      <c r="ADB306" s="8"/>
      <c r="ADC306" s="8"/>
      <c r="ADD306" s="8"/>
      <c r="ADE306" s="8"/>
      <c r="ADF306" s="8"/>
      <c r="ADG306" s="8"/>
      <c r="ADH306" s="8"/>
      <c r="ADI306" s="8"/>
      <c r="ADJ306" s="8"/>
      <c r="ADK306" s="8"/>
      <c r="ADL306" s="8"/>
      <c r="ADM306" s="8"/>
      <c r="ADN306" s="8"/>
      <c r="ADO306" s="8"/>
      <c r="ADP306" s="8"/>
      <c r="ADQ306" s="8"/>
      <c r="ADR306" s="8"/>
      <c r="ADS306" s="8"/>
      <c r="ADT306" s="8"/>
      <c r="ADU306" s="8"/>
      <c r="ADV306" s="8"/>
      <c r="ADW306" s="8"/>
      <c r="ADX306" s="8"/>
      <c r="ADY306" s="8"/>
      <c r="ADZ306" s="8"/>
      <c r="AEA306" s="8"/>
      <c r="AEB306" s="8"/>
      <c r="AEC306" s="8"/>
      <c r="AED306" s="8"/>
      <c r="AEE306" s="8"/>
      <c r="AEF306" s="8"/>
      <c r="AEG306" s="8"/>
      <c r="AEH306" s="8"/>
      <c r="AEI306" s="8"/>
      <c r="AEJ306" s="8"/>
      <c r="AEK306" s="8"/>
      <c r="AEL306" s="8"/>
      <c r="AEM306" s="8"/>
      <c r="AEN306" s="8"/>
      <c r="AEO306" s="8"/>
      <c r="AEP306" s="8"/>
      <c r="AEQ306" s="8"/>
      <c r="AER306" s="8"/>
      <c r="AES306" s="8"/>
      <c r="AET306" s="8"/>
      <c r="AEU306" s="8"/>
      <c r="AEV306" s="8"/>
      <c r="AEW306" s="8"/>
      <c r="AEX306" s="8"/>
      <c r="AEY306" s="8"/>
      <c r="AEZ306" s="8"/>
      <c r="AFA306" s="8"/>
      <c r="AFB306" s="8"/>
      <c r="AFC306" s="8"/>
      <c r="AFD306" s="8"/>
      <c r="AFE306" s="8"/>
      <c r="AFF306" s="8"/>
      <c r="AFG306" s="8"/>
      <c r="AFH306" s="8"/>
      <c r="AFI306" s="8"/>
      <c r="AFJ306" s="8"/>
      <c r="AFK306" s="8"/>
      <c r="AFL306" s="8"/>
      <c r="AFM306" s="8"/>
      <c r="AFN306" s="8"/>
      <c r="AFO306" s="8"/>
      <c r="AFP306" s="8"/>
      <c r="AFQ306" s="8"/>
      <c r="AFR306" s="8"/>
      <c r="AFS306" s="8"/>
      <c r="AFT306" s="8"/>
      <c r="AFU306" s="8"/>
      <c r="AFV306" s="8"/>
      <c r="AFW306" s="8"/>
      <c r="AFX306" s="8"/>
      <c r="AFY306" s="8"/>
      <c r="AFZ306" s="8"/>
      <c r="AGA306" s="8"/>
      <c r="AGB306" s="8"/>
      <c r="AGC306" s="8"/>
      <c r="AGD306" s="8"/>
      <c r="AGE306" s="8"/>
      <c r="AGF306" s="8"/>
      <c r="AGG306" s="8"/>
      <c r="AGH306" s="8"/>
      <c r="AGI306" s="8"/>
      <c r="AGJ306" s="8"/>
      <c r="AGK306" s="8"/>
      <c r="AGL306" s="8"/>
      <c r="AGM306" s="8"/>
      <c r="AGN306" s="8"/>
      <c r="AGO306" s="8"/>
      <c r="AGP306" s="8"/>
      <c r="AGQ306" s="8"/>
      <c r="AGR306" s="8"/>
      <c r="AGS306" s="8"/>
      <c r="AGT306" s="8"/>
      <c r="AGU306" s="8"/>
      <c r="AGV306" s="8"/>
      <c r="AGW306" s="8"/>
      <c r="AGX306" s="8"/>
      <c r="AGY306" s="8"/>
      <c r="AGZ306" s="8"/>
      <c r="AHA306" s="8"/>
      <c r="AHB306" s="8"/>
      <c r="AHC306" s="8"/>
      <c r="AHD306" s="8"/>
      <c r="AHE306" s="8"/>
      <c r="AHF306" s="8"/>
      <c r="AHG306" s="8"/>
      <c r="AHH306" s="8"/>
      <c r="AHI306" s="8"/>
      <c r="AHJ306" s="8"/>
      <c r="AHK306" s="8"/>
      <c r="AHL306" s="8"/>
      <c r="AHM306" s="8"/>
      <c r="AHN306" s="8"/>
      <c r="AHO306" s="8"/>
      <c r="AHP306" s="8"/>
      <c r="AHQ306" s="8"/>
      <c r="AHR306" s="8"/>
      <c r="AHS306" s="8"/>
      <c r="AHT306" s="8"/>
      <c r="AHU306" s="8"/>
      <c r="AHV306" s="8"/>
      <c r="AHW306" s="8"/>
      <c r="AHX306" s="8"/>
      <c r="AHY306" s="8"/>
      <c r="AHZ306" s="8"/>
      <c r="AIA306" s="8"/>
      <c r="AIB306" s="8"/>
      <c r="AIC306" s="8"/>
      <c r="AID306" s="8"/>
      <c r="AIE306" s="8"/>
      <c r="AIF306" s="8"/>
      <c r="AIG306" s="8"/>
      <c r="AIH306" s="8"/>
      <c r="AII306" s="8"/>
      <c r="AIJ306" s="8"/>
      <c r="AIK306" s="8"/>
      <c r="AIL306" s="8"/>
      <c r="AIM306" s="8"/>
      <c r="AIN306" s="8"/>
      <c r="AIO306" s="8"/>
      <c r="AIP306" s="8"/>
      <c r="AIQ306" s="8"/>
      <c r="AIR306" s="8"/>
      <c r="AIS306" s="8"/>
      <c r="AIT306" s="8"/>
      <c r="AIU306" s="8"/>
      <c r="AIV306" s="8"/>
      <c r="AIW306" s="8"/>
      <c r="AIX306" s="8"/>
      <c r="AIY306" s="8"/>
      <c r="AIZ306" s="8"/>
      <c r="AJA306" s="8"/>
      <c r="AJB306" s="8"/>
      <c r="AJC306" s="8"/>
      <c r="AJD306" s="8"/>
      <c r="AJE306" s="8"/>
      <c r="AJF306" s="8"/>
      <c r="AJG306" s="8"/>
      <c r="AJH306" s="8"/>
      <c r="AJI306" s="8"/>
      <c r="AJJ306" s="8"/>
      <c r="AJK306" s="8"/>
      <c r="AJL306" s="8"/>
      <c r="AJM306" s="8"/>
      <c r="AJN306" s="8"/>
      <c r="AJO306" s="8"/>
      <c r="AJP306" s="8"/>
      <c r="AJQ306" s="8"/>
      <c r="AJR306" s="8"/>
      <c r="AJS306" s="8"/>
      <c r="AJT306" s="8"/>
      <c r="AJU306" s="8"/>
      <c r="AJV306" s="8"/>
      <c r="AJW306" s="8"/>
      <c r="AJX306" s="8"/>
      <c r="AJY306" s="8"/>
      <c r="AJZ306" s="8"/>
      <c r="AKA306" s="8"/>
      <c r="AKB306" s="8"/>
      <c r="AKC306" s="8"/>
      <c r="AKD306" s="8"/>
      <c r="AKE306" s="8"/>
      <c r="AKF306" s="8"/>
      <c r="AKG306" s="8"/>
      <c r="AKH306" s="8"/>
      <c r="AKI306" s="8"/>
      <c r="AKJ306" s="8"/>
      <c r="AKK306" s="8"/>
      <c r="AKL306" s="8"/>
      <c r="AKM306" s="8"/>
      <c r="AKN306" s="8"/>
      <c r="AKO306" s="8"/>
      <c r="AKP306" s="8"/>
      <c r="AKQ306" s="8"/>
    </row>
    <row r="307" spans="1:979" ht="16.5" hidden="1" customHeight="1" x14ac:dyDescent="0.25">
      <c r="A307" s="699"/>
      <c r="B307" s="734"/>
      <c r="C307" s="707">
        <v>222</v>
      </c>
      <c r="D307" s="717">
        <f>C83</f>
        <v>0</v>
      </c>
      <c r="E307" s="707">
        <v>222</v>
      </c>
      <c r="F307" s="717"/>
      <c r="G307" s="707">
        <v>222</v>
      </c>
      <c r="H307" s="717">
        <f t="shared" si="75"/>
        <v>0</v>
      </c>
      <c r="I307" s="702"/>
      <c r="J307" s="702"/>
      <c r="K307" s="702"/>
      <c r="L307" s="702"/>
      <c r="M307" s="702"/>
      <c r="N307" s="702"/>
      <c r="O307" s="702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7"/>
      <c r="BU307" s="7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8"/>
      <c r="DD307" s="8"/>
      <c r="DE307" s="8"/>
      <c r="DF307" s="8"/>
      <c r="DG307" s="8"/>
      <c r="DH307" s="8"/>
      <c r="DI307" s="8"/>
      <c r="DJ307" s="8"/>
      <c r="DK307" s="8"/>
      <c r="DL307" s="8"/>
      <c r="DM307" s="8"/>
      <c r="DN307" s="8"/>
      <c r="DO307" s="8"/>
      <c r="DP307" s="8"/>
      <c r="DQ307" s="8"/>
      <c r="DR307" s="8"/>
      <c r="DS307" s="8"/>
      <c r="DT307" s="8"/>
      <c r="DU307" s="8"/>
      <c r="DV307" s="8"/>
      <c r="DW307" s="8"/>
      <c r="DX307" s="8"/>
      <c r="DY307" s="8"/>
      <c r="DZ307" s="8"/>
      <c r="EA307" s="8"/>
      <c r="EB307" s="8"/>
      <c r="EC307" s="8"/>
      <c r="ED307" s="8"/>
      <c r="EE307" s="8"/>
      <c r="EF307" s="8"/>
      <c r="EG307" s="8"/>
      <c r="EH307" s="8"/>
      <c r="EI307" s="8"/>
      <c r="EJ307" s="8"/>
      <c r="EK307" s="8"/>
      <c r="EL307" s="8"/>
      <c r="EM307" s="8"/>
      <c r="EN307" s="8"/>
      <c r="EO307" s="8"/>
      <c r="EP307" s="8"/>
      <c r="EQ307" s="8"/>
      <c r="ER307" s="8"/>
      <c r="ES307" s="8"/>
      <c r="ET307" s="8"/>
      <c r="EU307" s="8"/>
      <c r="EV307" s="8"/>
      <c r="EW307" s="8"/>
      <c r="EX307" s="8"/>
      <c r="EY307" s="8"/>
      <c r="EZ307" s="8"/>
      <c r="FA307" s="8"/>
      <c r="FB307" s="8"/>
      <c r="FC307" s="8"/>
      <c r="FD307" s="8"/>
      <c r="FE307" s="8"/>
      <c r="FF307" s="8"/>
      <c r="FG307" s="8"/>
      <c r="FH307" s="8"/>
      <c r="FI307" s="8"/>
      <c r="FJ307" s="8"/>
      <c r="FK307" s="8"/>
      <c r="FL307" s="8"/>
      <c r="FM307" s="8"/>
      <c r="FN307" s="8"/>
      <c r="FO307" s="8"/>
      <c r="FP307" s="8"/>
      <c r="FQ307" s="8"/>
      <c r="FR307" s="8"/>
      <c r="FS307" s="8"/>
      <c r="FT307" s="8"/>
      <c r="FU307" s="8"/>
      <c r="FV307" s="8"/>
      <c r="FW307" s="8"/>
      <c r="FX307" s="8"/>
      <c r="FY307" s="8"/>
      <c r="FZ307" s="8"/>
      <c r="GA307" s="8"/>
      <c r="GB307" s="8"/>
      <c r="GC307" s="8"/>
      <c r="GD307" s="8"/>
      <c r="GE307" s="8"/>
      <c r="GF307" s="8"/>
      <c r="GG307" s="8"/>
      <c r="GH307" s="8"/>
      <c r="GI307" s="8"/>
      <c r="GJ307" s="8"/>
      <c r="GK307" s="8"/>
      <c r="GL307" s="8"/>
      <c r="GM307" s="8"/>
      <c r="GN307" s="8"/>
      <c r="GO307" s="8"/>
      <c r="GP307" s="8"/>
      <c r="GQ307" s="8"/>
      <c r="GR307" s="8"/>
      <c r="GS307" s="8"/>
      <c r="GT307" s="8"/>
      <c r="GU307" s="8"/>
      <c r="GV307" s="8"/>
      <c r="GW307" s="8"/>
      <c r="GX307" s="8"/>
      <c r="GY307" s="8"/>
      <c r="GZ307" s="8"/>
      <c r="HA307" s="8"/>
      <c r="HB307" s="8"/>
      <c r="HC307" s="8"/>
      <c r="HD307" s="8"/>
      <c r="HE307" s="8"/>
      <c r="HF307" s="8"/>
      <c r="HG307" s="8"/>
      <c r="HH307" s="8"/>
      <c r="HI307" s="8"/>
      <c r="HJ307" s="8"/>
      <c r="HK307" s="8"/>
      <c r="HL307" s="8"/>
      <c r="HM307" s="8"/>
      <c r="HN307" s="8"/>
      <c r="HO307" s="8"/>
      <c r="HP307" s="8"/>
      <c r="HQ307" s="8"/>
      <c r="HR307" s="8"/>
      <c r="HS307" s="8"/>
      <c r="HT307" s="8"/>
      <c r="HU307" s="8"/>
      <c r="HV307" s="8"/>
      <c r="HW307" s="8"/>
      <c r="HX307" s="8"/>
      <c r="HY307" s="8"/>
      <c r="HZ307" s="8"/>
      <c r="IA307" s="8"/>
      <c r="IB307" s="8"/>
      <c r="IC307" s="8"/>
      <c r="ID307" s="8"/>
      <c r="IE307" s="8"/>
      <c r="IF307" s="8"/>
      <c r="IG307" s="8"/>
      <c r="IH307" s="8"/>
      <c r="II307" s="8"/>
      <c r="IJ307" s="8"/>
      <c r="IK307" s="8"/>
      <c r="IL307" s="8"/>
      <c r="IM307" s="8"/>
      <c r="IN307" s="8"/>
      <c r="IO307" s="8"/>
      <c r="IP307" s="8"/>
      <c r="IQ307" s="8"/>
      <c r="IR307" s="8"/>
      <c r="IS307" s="8"/>
      <c r="IT307" s="8"/>
      <c r="IU307" s="8"/>
      <c r="IV307" s="8"/>
      <c r="IW307" s="8"/>
      <c r="IX307" s="8"/>
      <c r="IY307" s="8"/>
      <c r="IZ307" s="8"/>
      <c r="JA307" s="8"/>
      <c r="JB307" s="8"/>
      <c r="JC307" s="8"/>
      <c r="JD307" s="8"/>
      <c r="JE307" s="8"/>
      <c r="JF307" s="8"/>
      <c r="JG307" s="8"/>
      <c r="JH307" s="8"/>
      <c r="JI307" s="8"/>
      <c r="JJ307" s="8"/>
      <c r="JK307" s="8"/>
      <c r="JL307" s="8"/>
      <c r="JM307" s="8"/>
      <c r="JN307" s="8"/>
      <c r="JO307" s="8"/>
      <c r="JP307" s="8"/>
      <c r="JQ307" s="8"/>
      <c r="JR307" s="8"/>
      <c r="JS307" s="8"/>
      <c r="JT307" s="8"/>
      <c r="JU307" s="8"/>
      <c r="JV307" s="8"/>
      <c r="JW307" s="8"/>
      <c r="JX307" s="8"/>
      <c r="JY307" s="8"/>
      <c r="JZ307" s="8"/>
      <c r="KA307" s="8"/>
      <c r="KB307" s="8"/>
      <c r="KC307" s="8"/>
      <c r="KD307" s="8"/>
      <c r="KE307" s="8"/>
      <c r="KF307" s="8"/>
      <c r="KG307" s="8"/>
      <c r="KH307" s="8"/>
      <c r="KI307" s="8"/>
      <c r="KJ307" s="8"/>
      <c r="KK307" s="8"/>
      <c r="KL307" s="8"/>
      <c r="KM307" s="8"/>
      <c r="KN307" s="8"/>
      <c r="KO307" s="8"/>
      <c r="KP307" s="8"/>
      <c r="KQ307" s="8"/>
      <c r="KR307" s="8"/>
      <c r="KS307" s="8"/>
      <c r="KT307" s="8"/>
      <c r="KU307" s="8"/>
      <c r="KV307" s="8"/>
      <c r="KW307" s="8"/>
      <c r="KX307" s="8"/>
      <c r="KY307" s="8"/>
      <c r="KZ307" s="8"/>
      <c r="LA307" s="8"/>
      <c r="LB307" s="8"/>
      <c r="LC307" s="8"/>
      <c r="LD307" s="8"/>
      <c r="LE307" s="8"/>
      <c r="LF307" s="8"/>
      <c r="LG307" s="8"/>
      <c r="LH307" s="8"/>
      <c r="LI307" s="8"/>
      <c r="LJ307" s="8"/>
      <c r="LK307" s="8"/>
      <c r="LL307" s="8"/>
      <c r="LM307" s="8"/>
      <c r="LN307" s="8"/>
      <c r="LO307" s="8"/>
      <c r="LP307" s="8"/>
      <c r="LQ307" s="8"/>
      <c r="LR307" s="8"/>
      <c r="LS307" s="8"/>
      <c r="LT307" s="8"/>
      <c r="LU307" s="8"/>
      <c r="LV307" s="8"/>
      <c r="LW307" s="8"/>
      <c r="LX307" s="8"/>
      <c r="LY307" s="8"/>
      <c r="LZ307" s="8"/>
      <c r="MA307" s="8"/>
      <c r="MB307" s="8"/>
      <c r="MC307" s="8"/>
      <c r="MD307" s="8"/>
      <c r="ME307" s="8"/>
      <c r="MF307" s="8"/>
      <c r="MG307" s="8"/>
      <c r="MH307" s="8"/>
      <c r="MI307" s="8"/>
      <c r="MJ307" s="8"/>
      <c r="MK307" s="8"/>
      <c r="ML307" s="8"/>
      <c r="MM307" s="8"/>
      <c r="MN307" s="8"/>
      <c r="MO307" s="8"/>
      <c r="MP307" s="8"/>
      <c r="MQ307" s="8"/>
      <c r="MR307" s="8"/>
      <c r="MS307" s="8"/>
      <c r="MT307" s="8"/>
      <c r="MU307" s="8"/>
      <c r="MV307" s="8"/>
      <c r="MW307" s="8"/>
      <c r="MX307" s="8"/>
      <c r="MY307" s="8"/>
      <c r="MZ307" s="8"/>
      <c r="NA307" s="8"/>
      <c r="NB307" s="8"/>
      <c r="NC307" s="8"/>
      <c r="ND307" s="8"/>
      <c r="NE307" s="8"/>
      <c r="NF307" s="8"/>
      <c r="NG307" s="8"/>
      <c r="NH307" s="8"/>
      <c r="NI307" s="8"/>
      <c r="NJ307" s="8"/>
      <c r="NK307" s="8"/>
      <c r="NL307" s="8"/>
      <c r="NM307" s="8"/>
      <c r="NN307" s="8"/>
      <c r="NO307" s="8"/>
      <c r="NP307" s="8"/>
      <c r="NQ307" s="8"/>
      <c r="NR307" s="8"/>
      <c r="NS307" s="8"/>
      <c r="NT307" s="8"/>
      <c r="NU307" s="8"/>
      <c r="NV307" s="8"/>
      <c r="NW307" s="8"/>
      <c r="NX307" s="8"/>
      <c r="NY307" s="8"/>
      <c r="NZ307" s="8"/>
      <c r="OA307" s="8"/>
      <c r="OB307" s="8"/>
      <c r="OC307" s="8"/>
      <c r="OD307" s="8"/>
      <c r="OE307" s="8"/>
      <c r="OF307" s="8"/>
      <c r="OG307" s="8"/>
      <c r="OH307" s="8"/>
      <c r="OI307" s="8"/>
      <c r="OJ307" s="8"/>
      <c r="OK307" s="8"/>
      <c r="OL307" s="8"/>
      <c r="OM307" s="8"/>
      <c r="ON307" s="8"/>
      <c r="OO307" s="8"/>
      <c r="OP307" s="8"/>
      <c r="OQ307" s="8"/>
      <c r="OR307" s="8"/>
      <c r="OS307" s="8"/>
      <c r="OT307" s="8"/>
      <c r="OU307" s="8"/>
      <c r="OV307" s="8"/>
      <c r="OW307" s="8"/>
      <c r="OX307" s="8"/>
      <c r="OY307" s="8"/>
      <c r="OZ307" s="8"/>
      <c r="PA307" s="8"/>
      <c r="PB307" s="8"/>
      <c r="PC307" s="8"/>
      <c r="PD307" s="8"/>
      <c r="PE307" s="8"/>
      <c r="PF307" s="8"/>
      <c r="PG307" s="8"/>
      <c r="PH307" s="8"/>
      <c r="PI307" s="8"/>
      <c r="PJ307" s="8"/>
      <c r="PK307" s="8"/>
      <c r="PL307" s="8"/>
      <c r="PM307" s="8"/>
      <c r="PN307" s="8"/>
      <c r="PO307" s="8"/>
      <c r="PP307" s="8"/>
      <c r="PQ307" s="8"/>
      <c r="PR307" s="8"/>
      <c r="PS307" s="8"/>
      <c r="PT307" s="8"/>
      <c r="PU307" s="8"/>
      <c r="PV307" s="8"/>
      <c r="PW307" s="8"/>
      <c r="PX307" s="8"/>
      <c r="PY307" s="8"/>
      <c r="PZ307" s="8"/>
      <c r="QA307" s="8"/>
      <c r="QB307" s="8"/>
      <c r="QC307" s="8"/>
      <c r="QD307" s="8"/>
      <c r="QE307" s="8"/>
      <c r="QF307" s="8"/>
      <c r="QG307" s="8"/>
      <c r="QH307" s="8"/>
      <c r="QI307" s="8"/>
      <c r="QJ307" s="8"/>
      <c r="QK307" s="8"/>
      <c r="QL307" s="8"/>
      <c r="QM307" s="8"/>
      <c r="QN307" s="8"/>
      <c r="QO307" s="8"/>
      <c r="QP307" s="8"/>
      <c r="QQ307" s="8"/>
      <c r="QR307" s="8"/>
      <c r="QS307" s="8"/>
      <c r="QT307" s="8"/>
      <c r="QU307" s="8"/>
      <c r="QV307" s="8"/>
      <c r="QW307" s="8"/>
      <c r="QX307" s="8"/>
      <c r="QY307" s="8"/>
      <c r="QZ307" s="8"/>
      <c r="RA307" s="8"/>
      <c r="RB307" s="8"/>
      <c r="RC307" s="8"/>
      <c r="RD307" s="8"/>
      <c r="RE307" s="8"/>
      <c r="RF307" s="8"/>
      <c r="RG307" s="8"/>
      <c r="RH307" s="8"/>
      <c r="RI307" s="8"/>
      <c r="RJ307" s="8"/>
      <c r="RK307" s="8"/>
      <c r="RL307" s="8"/>
      <c r="RM307" s="8"/>
      <c r="RN307" s="8"/>
      <c r="RO307" s="8"/>
      <c r="RP307" s="8"/>
      <c r="RQ307" s="8"/>
      <c r="RR307" s="8"/>
      <c r="RS307" s="8"/>
      <c r="RT307" s="8"/>
      <c r="RU307" s="8"/>
      <c r="RV307" s="8"/>
      <c r="RW307" s="8"/>
      <c r="RX307" s="8"/>
      <c r="RY307" s="8"/>
      <c r="RZ307" s="8"/>
      <c r="SA307" s="8"/>
      <c r="SB307" s="8"/>
      <c r="SC307" s="8"/>
      <c r="SD307" s="8"/>
      <c r="SE307" s="8"/>
      <c r="SF307" s="8"/>
      <c r="SG307" s="8"/>
      <c r="SH307" s="8"/>
      <c r="SI307" s="8"/>
      <c r="SJ307" s="8"/>
      <c r="SK307" s="8"/>
      <c r="SL307" s="8"/>
      <c r="SM307" s="8"/>
      <c r="SN307" s="8"/>
      <c r="SO307" s="8"/>
      <c r="SP307" s="8"/>
      <c r="SQ307" s="8"/>
      <c r="SR307" s="8"/>
      <c r="SS307" s="8"/>
      <c r="ST307" s="8"/>
      <c r="SU307" s="8"/>
      <c r="SV307" s="8"/>
      <c r="SW307" s="8"/>
      <c r="SX307" s="8"/>
      <c r="SY307" s="8"/>
      <c r="SZ307" s="8"/>
      <c r="TA307" s="8"/>
      <c r="TB307" s="8"/>
      <c r="TC307" s="8"/>
      <c r="TD307" s="8"/>
      <c r="TE307" s="8"/>
      <c r="TF307" s="8"/>
      <c r="TG307" s="8"/>
      <c r="TH307" s="8"/>
      <c r="TI307" s="8"/>
      <c r="TJ307" s="8"/>
      <c r="TK307" s="8"/>
      <c r="TL307" s="8"/>
      <c r="TM307" s="8"/>
      <c r="TN307" s="8"/>
      <c r="TO307" s="8"/>
      <c r="TP307" s="8"/>
      <c r="TQ307" s="8"/>
      <c r="TR307" s="8"/>
      <c r="TS307" s="8"/>
      <c r="TT307" s="8"/>
      <c r="TU307" s="8"/>
      <c r="TV307" s="8"/>
      <c r="TW307" s="8"/>
      <c r="TX307" s="8"/>
      <c r="TY307" s="8"/>
      <c r="TZ307" s="8"/>
      <c r="UA307" s="8"/>
      <c r="UB307" s="8"/>
      <c r="UC307" s="8"/>
      <c r="UD307" s="8"/>
      <c r="UE307" s="8"/>
      <c r="UF307" s="8"/>
      <c r="UG307" s="8"/>
      <c r="UH307" s="8"/>
      <c r="UI307" s="8"/>
      <c r="UJ307" s="8"/>
      <c r="UK307" s="8"/>
      <c r="UL307" s="8"/>
      <c r="UM307" s="8"/>
      <c r="UN307" s="8"/>
      <c r="UO307" s="8"/>
      <c r="UP307" s="8"/>
      <c r="UQ307" s="8"/>
      <c r="UR307" s="8"/>
      <c r="US307" s="8"/>
      <c r="UT307" s="8"/>
      <c r="UU307" s="8"/>
      <c r="UV307" s="8"/>
      <c r="UW307" s="8"/>
      <c r="UX307" s="8"/>
      <c r="UY307" s="8"/>
      <c r="UZ307" s="8"/>
      <c r="VA307" s="8"/>
      <c r="VB307" s="8"/>
      <c r="VC307" s="8"/>
      <c r="VD307" s="8"/>
      <c r="VE307" s="8"/>
      <c r="VF307" s="8"/>
      <c r="VG307" s="8"/>
      <c r="VH307" s="8"/>
      <c r="VI307" s="8"/>
      <c r="VJ307" s="8"/>
      <c r="VK307" s="8"/>
      <c r="VL307" s="8"/>
      <c r="VM307" s="8"/>
      <c r="VN307" s="8"/>
      <c r="VO307" s="8"/>
      <c r="VP307" s="8"/>
      <c r="VQ307" s="8"/>
      <c r="VR307" s="8"/>
      <c r="VS307" s="8"/>
      <c r="VT307" s="8"/>
      <c r="VU307" s="8"/>
      <c r="VV307" s="8"/>
      <c r="VW307" s="8"/>
      <c r="VX307" s="8"/>
      <c r="VY307" s="8"/>
      <c r="VZ307" s="8"/>
      <c r="WA307" s="8"/>
      <c r="WB307" s="8"/>
      <c r="WC307" s="8"/>
      <c r="WD307" s="8"/>
      <c r="WE307" s="8"/>
      <c r="WF307" s="8"/>
      <c r="WG307" s="8"/>
      <c r="WH307" s="8"/>
      <c r="WI307" s="8"/>
      <c r="WJ307" s="8"/>
      <c r="WK307" s="8"/>
      <c r="WL307" s="8"/>
      <c r="WM307" s="8"/>
      <c r="WN307" s="8"/>
      <c r="WO307" s="8"/>
      <c r="WP307" s="8"/>
      <c r="WQ307" s="8"/>
      <c r="WR307" s="8"/>
      <c r="WS307" s="8"/>
      <c r="WT307" s="8"/>
      <c r="WU307" s="8"/>
      <c r="WV307" s="8"/>
      <c r="WW307" s="8"/>
      <c r="WX307" s="8"/>
      <c r="WY307" s="8"/>
      <c r="WZ307" s="8"/>
      <c r="XA307" s="8"/>
      <c r="XB307" s="8"/>
      <c r="XC307" s="8"/>
      <c r="XD307" s="8"/>
      <c r="XE307" s="8"/>
      <c r="XF307" s="8"/>
      <c r="XG307" s="8"/>
      <c r="XH307" s="8"/>
      <c r="XI307" s="8"/>
      <c r="XJ307" s="8"/>
      <c r="XK307" s="8"/>
      <c r="XL307" s="8"/>
      <c r="XM307" s="8"/>
      <c r="XN307" s="8"/>
      <c r="XO307" s="8"/>
      <c r="XP307" s="8"/>
      <c r="XQ307" s="8"/>
      <c r="XR307" s="8"/>
      <c r="XS307" s="8"/>
      <c r="XT307" s="8"/>
      <c r="XU307" s="8"/>
      <c r="XV307" s="8"/>
      <c r="XW307" s="8"/>
      <c r="XX307" s="8"/>
      <c r="XY307" s="8"/>
      <c r="XZ307" s="8"/>
      <c r="YA307" s="8"/>
      <c r="YB307" s="8"/>
      <c r="YC307" s="8"/>
      <c r="YD307" s="8"/>
      <c r="YE307" s="8"/>
      <c r="YF307" s="8"/>
      <c r="YG307" s="8"/>
      <c r="YH307" s="8"/>
      <c r="YI307" s="8"/>
      <c r="YJ307" s="8"/>
      <c r="YK307" s="8"/>
      <c r="YL307" s="8"/>
      <c r="YM307" s="8"/>
      <c r="YN307" s="8"/>
      <c r="YO307" s="8"/>
      <c r="YP307" s="8"/>
      <c r="YQ307" s="8"/>
      <c r="YR307" s="8"/>
      <c r="YS307" s="8"/>
      <c r="YT307" s="8"/>
      <c r="YU307" s="8"/>
      <c r="YV307" s="8"/>
      <c r="YW307" s="8"/>
      <c r="YX307" s="8"/>
      <c r="YY307" s="8"/>
      <c r="YZ307" s="8"/>
      <c r="ZA307" s="8"/>
      <c r="ZB307" s="8"/>
      <c r="ZC307" s="8"/>
      <c r="ZD307" s="8"/>
      <c r="ZE307" s="8"/>
      <c r="ZF307" s="8"/>
      <c r="ZG307" s="8"/>
      <c r="ZH307" s="8"/>
      <c r="ZI307" s="8"/>
      <c r="ZJ307" s="8"/>
      <c r="ZK307" s="8"/>
      <c r="ZL307" s="8"/>
      <c r="ZM307" s="8"/>
      <c r="ZN307" s="8"/>
      <c r="ZO307" s="8"/>
      <c r="ZP307" s="8"/>
      <c r="ZQ307" s="8"/>
      <c r="ZR307" s="8"/>
      <c r="ZS307" s="8"/>
      <c r="ZT307" s="8"/>
      <c r="ZU307" s="8"/>
      <c r="ZV307" s="8"/>
      <c r="ZW307" s="8"/>
      <c r="ZX307" s="8"/>
      <c r="ZY307" s="8"/>
      <c r="ZZ307" s="8"/>
      <c r="AAA307" s="8"/>
      <c r="AAB307" s="8"/>
      <c r="AAC307" s="8"/>
      <c r="AAD307" s="8"/>
      <c r="AAE307" s="8"/>
      <c r="AAF307" s="8"/>
      <c r="AAG307" s="8"/>
      <c r="AAH307" s="8"/>
      <c r="AAI307" s="8"/>
      <c r="AAJ307" s="8"/>
      <c r="AAK307" s="8"/>
      <c r="AAL307" s="8"/>
      <c r="AAM307" s="8"/>
      <c r="AAN307" s="8"/>
      <c r="AAO307" s="8"/>
      <c r="AAP307" s="8"/>
      <c r="AAQ307" s="8"/>
      <c r="AAR307" s="8"/>
      <c r="AAS307" s="8"/>
      <c r="AAT307" s="8"/>
      <c r="AAU307" s="8"/>
      <c r="AAV307" s="8"/>
      <c r="AAW307" s="8"/>
      <c r="AAX307" s="8"/>
      <c r="AAY307" s="8"/>
      <c r="AAZ307" s="8"/>
      <c r="ABA307" s="8"/>
      <c r="ABB307" s="8"/>
      <c r="ABC307" s="8"/>
      <c r="ABD307" s="8"/>
      <c r="ABE307" s="8"/>
      <c r="ABF307" s="8"/>
      <c r="ABG307" s="8"/>
      <c r="ABH307" s="8"/>
      <c r="ABI307" s="8"/>
      <c r="ABJ307" s="8"/>
      <c r="ABK307" s="8"/>
      <c r="ABL307" s="8"/>
      <c r="ABM307" s="8"/>
      <c r="ABN307" s="8"/>
      <c r="ABO307" s="8"/>
      <c r="ABP307" s="8"/>
      <c r="ABQ307" s="8"/>
      <c r="ABR307" s="8"/>
      <c r="ABS307" s="8"/>
      <c r="ABT307" s="8"/>
      <c r="ABU307" s="8"/>
      <c r="ABV307" s="8"/>
      <c r="ABW307" s="8"/>
      <c r="ABX307" s="8"/>
      <c r="ABY307" s="8"/>
      <c r="ABZ307" s="8"/>
      <c r="ACA307" s="8"/>
      <c r="ACB307" s="8"/>
      <c r="ACC307" s="8"/>
      <c r="ACD307" s="8"/>
      <c r="ACE307" s="8"/>
      <c r="ACF307" s="8"/>
      <c r="ACG307" s="8"/>
      <c r="ACH307" s="8"/>
      <c r="ACI307" s="8"/>
      <c r="ACJ307" s="8"/>
      <c r="ACK307" s="8"/>
      <c r="ACL307" s="8"/>
      <c r="ACM307" s="8"/>
      <c r="ACN307" s="8"/>
      <c r="ACO307" s="8"/>
      <c r="ACP307" s="8"/>
      <c r="ACQ307" s="8"/>
      <c r="ACR307" s="8"/>
      <c r="ACS307" s="8"/>
      <c r="ACT307" s="8"/>
      <c r="ACU307" s="8"/>
      <c r="ACV307" s="8"/>
      <c r="ACW307" s="8"/>
      <c r="ACX307" s="8"/>
      <c r="ACY307" s="8"/>
      <c r="ACZ307" s="8"/>
      <c r="ADA307" s="8"/>
      <c r="ADB307" s="8"/>
      <c r="ADC307" s="8"/>
      <c r="ADD307" s="8"/>
      <c r="ADE307" s="8"/>
      <c r="ADF307" s="8"/>
      <c r="ADG307" s="8"/>
      <c r="ADH307" s="8"/>
      <c r="ADI307" s="8"/>
      <c r="ADJ307" s="8"/>
      <c r="ADK307" s="8"/>
      <c r="ADL307" s="8"/>
      <c r="ADM307" s="8"/>
      <c r="ADN307" s="8"/>
      <c r="ADO307" s="8"/>
      <c r="ADP307" s="8"/>
      <c r="ADQ307" s="8"/>
      <c r="ADR307" s="8"/>
      <c r="ADS307" s="8"/>
      <c r="ADT307" s="8"/>
      <c r="ADU307" s="8"/>
      <c r="ADV307" s="8"/>
      <c r="ADW307" s="8"/>
      <c r="ADX307" s="8"/>
      <c r="ADY307" s="8"/>
      <c r="ADZ307" s="8"/>
      <c r="AEA307" s="8"/>
      <c r="AEB307" s="8"/>
      <c r="AEC307" s="8"/>
      <c r="AED307" s="8"/>
      <c r="AEE307" s="8"/>
      <c r="AEF307" s="8"/>
      <c r="AEG307" s="8"/>
      <c r="AEH307" s="8"/>
      <c r="AEI307" s="8"/>
      <c r="AEJ307" s="8"/>
      <c r="AEK307" s="8"/>
      <c r="AEL307" s="8"/>
      <c r="AEM307" s="8"/>
      <c r="AEN307" s="8"/>
      <c r="AEO307" s="8"/>
      <c r="AEP307" s="8"/>
      <c r="AEQ307" s="8"/>
      <c r="AER307" s="8"/>
      <c r="AES307" s="8"/>
      <c r="AET307" s="8"/>
      <c r="AEU307" s="8"/>
      <c r="AEV307" s="8"/>
      <c r="AEW307" s="8"/>
      <c r="AEX307" s="8"/>
      <c r="AEY307" s="8"/>
      <c r="AEZ307" s="8"/>
      <c r="AFA307" s="8"/>
      <c r="AFB307" s="8"/>
      <c r="AFC307" s="8"/>
      <c r="AFD307" s="8"/>
      <c r="AFE307" s="8"/>
      <c r="AFF307" s="8"/>
      <c r="AFG307" s="8"/>
      <c r="AFH307" s="8"/>
      <c r="AFI307" s="8"/>
      <c r="AFJ307" s="8"/>
      <c r="AFK307" s="8"/>
      <c r="AFL307" s="8"/>
      <c r="AFM307" s="8"/>
      <c r="AFN307" s="8"/>
      <c r="AFO307" s="8"/>
      <c r="AFP307" s="8"/>
      <c r="AFQ307" s="8"/>
      <c r="AFR307" s="8"/>
      <c r="AFS307" s="8"/>
      <c r="AFT307" s="8"/>
      <c r="AFU307" s="8"/>
      <c r="AFV307" s="8"/>
      <c r="AFW307" s="8"/>
      <c r="AFX307" s="8"/>
      <c r="AFY307" s="8"/>
      <c r="AFZ307" s="8"/>
      <c r="AGA307" s="8"/>
      <c r="AGB307" s="8"/>
      <c r="AGC307" s="8"/>
      <c r="AGD307" s="8"/>
      <c r="AGE307" s="8"/>
      <c r="AGF307" s="8"/>
      <c r="AGG307" s="8"/>
      <c r="AGH307" s="8"/>
      <c r="AGI307" s="8"/>
      <c r="AGJ307" s="8"/>
      <c r="AGK307" s="8"/>
      <c r="AGL307" s="8"/>
      <c r="AGM307" s="8"/>
      <c r="AGN307" s="8"/>
      <c r="AGO307" s="8"/>
      <c r="AGP307" s="8"/>
      <c r="AGQ307" s="8"/>
      <c r="AGR307" s="8"/>
      <c r="AGS307" s="8"/>
      <c r="AGT307" s="8"/>
      <c r="AGU307" s="8"/>
      <c r="AGV307" s="8"/>
      <c r="AGW307" s="8"/>
      <c r="AGX307" s="8"/>
      <c r="AGY307" s="8"/>
      <c r="AGZ307" s="8"/>
      <c r="AHA307" s="8"/>
      <c r="AHB307" s="8"/>
      <c r="AHC307" s="8"/>
      <c r="AHD307" s="8"/>
      <c r="AHE307" s="8"/>
      <c r="AHF307" s="8"/>
      <c r="AHG307" s="8"/>
      <c r="AHH307" s="8"/>
      <c r="AHI307" s="8"/>
      <c r="AHJ307" s="8"/>
      <c r="AHK307" s="8"/>
      <c r="AHL307" s="8"/>
      <c r="AHM307" s="8"/>
      <c r="AHN307" s="8"/>
      <c r="AHO307" s="8"/>
      <c r="AHP307" s="8"/>
      <c r="AHQ307" s="8"/>
      <c r="AHR307" s="8"/>
      <c r="AHS307" s="8"/>
      <c r="AHT307" s="8"/>
      <c r="AHU307" s="8"/>
      <c r="AHV307" s="8"/>
      <c r="AHW307" s="8"/>
      <c r="AHX307" s="8"/>
      <c r="AHY307" s="8"/>
      <c r="AHZ307" s="8"/>
      <c r="AIA307" s="8"/>
      <c r="AIB307" s="8"/>
      <c r="AIC307" s="8"/>
      <c r="AID307" s="8"/>
      <c r="AIE307" s="8"/>
      <c r="AIF307" s="8"/>
      <c r="AIG307" s="8"/>
      <c r="AIH307" s="8"/>
      <c r="AII307" s="8"/>
      <c r="AIJ307" s="8"/>
      <c r="AIK307" s="8"/>
      <c r="AIL307" s="8"/>
      <c r="AIM307" s="8"/>
      <c r="AIN307" s="8"/>
      <c r="AIO307" s="8"/>
      <c r="AIP307" s="8"/>
      <c r="AIQ307" s="8"/>
      <c r="AIR307" s="8"/>
      <c r="AIS307" s="8"/>
      <c r="AIT307" s="8"/>
      <c r="AIU307" s="8"/>
      <c r="AIV307" s="8"/>
      <c r="AIW307" s="8"/>
      <c r="AIX307" s="8"/>
      <c r="AIY307" s="8"/>
      <c r="AIZ307" s="8"/>
      <c r="AJA307" s="8"/>
      <c r="AJB307" s="8"/>
      <c r="AJC307" s="8"/>
      <c r="AJD307" s="8"/>
      <c r="AJE307" s="8"/>
      <c r="AJF307" s="8"/>
      <c r="AJG307" s="8"/>
      <c r="AJH307" s="8"/>
      <c r="AJI307" s="8"/>
      <c r="AJJ307" s="8"/>
      <c r="AJK307" s="8"/>
      <c r="AJL307" s="8"/>
      <c r="AJM307" s="8"/>
      <c r="AJN307" s="8"/>
      <c r="AJO307" s="8"/>
      <c r="AJP307" s="8"/>
      <c r="AJQ307" s="8"/>
      <c r="AJR307" s="8"/>
      <c r="AJS307" s="8"/>
      <c r="AJT307" s="8"/>
      <c r="AJU307" s="8"/>
      <c r="AJV307" s="8"/>
      <c r="AJW307" s="8"/>
      <c r="AJX307" s="8"/>
      <c r="AJY307" s="8"/>
      <c r="AJZ307" s="8"/>
      <c r="AKA307" s="8"/>
      <c r="AKB307" s="8"/>
      <c r="AKC307" s="8"/>
      <c r="AKD307" s="8"/>
      <c r="AKE307" s="8"/>
      <c r="AKF307" s="8"/>
      <c r="AKG307" s="8"/>
      <c r="AKH307" s="8"/>
      <c r="AKI307" s="8"/>
      <c r="AKJ307" s="8"/>
      <c r="AKK307" s="8"/>
      <c r="AKL307" s="8"/>
      <c r="AKM307" s="8"/>
      <c r="AKN307" s="8"/>
      <c r="AKO307" s="8"/>
      <c r="AKP307" s="8"/>
      <c r="AKQ307" s="8"/>
    </row>
    <row r="308" spans="1:979" ht="16.5" hidden="1" customHeight="1" x14ac:dyDescent="0.25">
      <c r="A308" s="699"/>
      <c r="B308" s="734"/>
      <c r="C308" s="707">
        <v>212</v>
      </c>
      <c r="D308" s="719">
        <f>C77+C86</f>
        <v>43892</v>
      </c>
      <c r="E308" s="707">
        <v>212</v>
      </c>
      <c r="F308" s="717"/>
      <c r="G308" s="707">
        <v>212</v>
      </c>
      <c r="H308" s="717">
        <f t="shared" si="75"/>
        <v>43892</v>
      </c>
      <c r="I308" s="702"/>
      <c r="J308" s="702"/>
      <c r="K308" s="702"/>
      <c r="L308" s="702"/>
      <c r="M308" s="702"/>
      <c r="N308" s="702"/>
      <c r="O308" s="702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7"/>
      <c r="BU308" s="7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8"/>
      <c r="DD308" s="8"/>
      <c r="DE308" s="8"/>
      <c r="DF308" s="8"/>
      <c r="DG308" s="8"/>
      <c r="DH308" s="8"/>
      <c r="DI308" s="8"/>
      <c r="DJ308" s="8"/>
      <c r="DK308" s="8"/>
      <c r="DL308" s="8"/>
      <c r="DM308" s="8"/>
      <c r="DN308" s="8"/>
      <c r="DO308" s="8"/>
      <c r="DP308" s="8"/>
      <c r="DQ308" s="8"/>
      <c r="DR308" s="8"/>
      <c r="DS308" s="8"/>
      <c r="DT308" s="8"/>
      <c r="DU308" s="8"/>
      <c r="DV308" s="8"/>
      <c r="DW308" s="8"/>
      <c r="DX308" s="8"/>
      <c r="DY308" s="8"/>
      <c r="DZ308" s="8"/>
      <c r="EA308" s="8"/>
      <c r="EB308" s="8"/>
      <c r="EC308" s="8"/>
      <c r="ED308" s="8"/>
      <c r="EE308" s="8"/>
      <c r="EF308" s="8"/>
      <c r="EG308" s="8"/>
      <c r="EH308" s="8"/>
      <c r="EI308" s="8"/>
      <c r="EJ308" s="8"/>
      <c r="EK308" s="8"/>
      <c r="EL308" s="8"/>
      <c r="EM308" s="8"/>
      <c r="EN308" s="8"/>
      <c r="EO308" s="8"/>
      <c r="EP308" s="8"/>
      <c r="EQ308" s="8"/>
      <c r="ER308" s="8"/>
      <c r="ES308" s="8"/>
      <c r="ET308" s="8"/>
      <c r="EU308" s="8"/>
      <c r="EV308" s="8"/>
      <c r="EW308" s="8"/>
      <c r="EX308" s="8"/>
      <c r="EY308" s="8"/>
      <c r="EZ308" s="8"/>
      <c r="FA308" s="8"/>
      <c r="FB308" s="8"/>
      <c r="FC308" s="8"/>
      <c r="FD308" s="8"/>
      <c r="FE308" s="8"/>
      <c r="FF308" s="8"/>
      <c r="FG308" s="8"/>
      <c r="FH308" s="8"/>
      <c r="FI308" s="8"/>
      <c r="FJ308" s="8"/>
      <c r="FK308" s="8"/>
      <c r="FL308" s="8"/>
      <c r="FM308" s="8"/>
      <c r="FN308" s="8"/>
      <c r="FO308" s="8"/>
      <c r="FP308" s="8"/>
      <c r="FQ308" s="8"/>
      <c r="FR308" s="8"/>
      <c r="FS308" s="8"/>
      <c r="FT308" s="8"/>
      <c r="FU308" s="8"/>
      <c r="FV308" s="8"/>
      <c r="FW308" s="8"/>
      <c r="FX308" s="8"/>
      <c r="FY308" s="8"/>
      <c r="FZ308" s="8"/>
      <c r="GA308" s="8"/>
      <c r="GB308" s="8"/>
      <c r="GC308" s="8"/>
      <c r="GD308" s="8"/>
      <c r="GE308" s="8"/>
      <c r="GF308" s="8"/>
      <c r="GG308" s="8"/>
      <c r="GH308" s="8"/>
      <c r="GI308" s="8"/>
      <c r="GJ308" s="8"/>
      <c r="GK308" s="8"/>
      <c r="GL308" s="8"/>
      <c r="GM308" s="8"/>
      <c r="GN308" s="8"/>
      <c r="GO308" s="8"/>
      <c r="GP308" s="8"/>
      <c r="GQ308" s="8"/>
      <c r="GR308" s="8"/>
      <c r="GS308" s="8"/>
      <c r="GT308" s="8"/>
      <c r="GU308" s="8"/>
      <c r="GV308" s="8"/>
      <c r="GW308" s="8"/>
      <c r="GX308" s="8"/>
      <c r="GY308" s="8"/>
      <c r="GZ308" s="8"/>
      <c r="HA308" s="8"/>
      <c r="HB308" s="8"/>
      <c r="HC308" s="8"/>
      <c r="HD308" s="8"/>
      <c r="HE308" s="8"/>
      <c r="HF308" s="8"/>
      <c r="HG308" s="8"/>
      <c r="HH308" s="8"/>
      <c r="HI308" s="8"/>
      <c r="HJ308" s="8"/>
      <c r="HK308" s="8"/>
      <c r="HL308" s="8"/>
      <c r="HM308" s="8"/>
      <c r="HN308" s="8"/>
      <c r="HO308" s="8"/>
      <c r="HP308" s="8"/>
      <c r="HQ308" s="8"/>
      <c r="HR308" s="8"/>
      <c r="HS308" s="8"/>
      <c r="HT308" s="8"/>
      <c r="HU308" s="8"/>
      <c r="HV308" s="8"/>
      <c r="HW308" s="8"/>
      <c r="HX308" s="8"/>
      <c r="HY308" s="8"/>
      <c r="HZ308" s="8"/>
      <c r="IA308" s="8"/>
      <c r="IB308" s="8"/>
      <c r="IC308" s="8"/>
      <c r="ID308" s="8"/>
      <c r="IE308" s="8"/>
      <c r="IF308" s="8"/>
      <c r="IG308" s="8"/>
      <c r="IH308" s="8"/>
      <c r="II308" s="8"/>
      <c r="IJ308" s="8"/>
      <c r="IK308" s="8"/>
      <c r="IL308" s="8"/>
      <c r="IM308" s="8"/>
      <c r="IN308" s="8"/>
      <c r="IO308" s="8"/>
      <c r="IP308" s="8"/>
      <c r="IQ308" s="8"/>
      <c r="IR308" s="8"/>
      <c r="IS308" s="8"/>
      <c r="IT308" s="8"/>
      <c r="IU308" s="8"/>
      <c r="IV308" s="8"/>
      <c r="IW308" s="8"/>
      <c r="IX308" s="8"/>
      <c r="IY308" s="8"/>
      <c r="IZ308" s="8"/>
      <c r="JA308" s="8"/>
      <c r="JB308" s="8"/>
      <c r="JC308" s="8"/>
      <c r="JD308" s="8"/>
      <c r="JE308" s="8"/>
      <c r="JF308" s="8"/>
      <c r="JG308" s="8"/>
      <c r="JH308" s="8"/>
      <c r="JI308" s="8"/>
      <c r="JJ308" s="8"/>
      <c r="JK308" s="8"/>
      <c r="JL308" s="8"/>
      <c r="JM308" s="8"/>
      <c r="JN308" s="8"/>
      <c r="JO308" s="8"/>
      <c r="JP308" s="8"/>
      <c r="JQ308" s="8"/>
      <c r="JR308" s="8"/>
      <c r="JS308" s="8"/>
      <c r="JT308" s="8"/>
      <c r="JU308" s="8"/>
      <c r="JV308" s="8"/>
      <c r="JW308" s="8"/>
      <c r="JX308" s="8"/>
      <c r="JY308" s="8"/>
      <c r="JZ308" s="8"/>
      <c r="KA308" s="8"/>
      <c r="KB308" s="8"/>
      <c r="KC308" s="8"/>
      <c r="KD308" s="8"/>
      <c r="KE308" s="8"/>
      <c r="KF308" s="8"/>
      <c r="KG308" s="8"/>
      <c r="KH308" s="8"/>
      <c r="KI308" s="8"/>
      <c r="KJ308" s="8"/>
      <c r="KK308" s="8"/>
      <c r="KL308" s="8"/>
      <c r="KM308" s="8"/>
      <c r="KN308" s="8"/>
      <c r="KO308" s="8"/>
      <c r="KP308" s="8"/>
      <c r="KQ308" s="8"/>
      <c r="KR308" s="8"/>
      <c r="KS308" s="8"/>
      <c r="KT308" s="8"/>
      <c r="KU308" s="8"/>
      <c r="KV308" s="8"/>
      <c r="KW308" s="8"/>
      <c r="KX308" s="8"/>
      <c r="KY308" s="8"/>
      <c r="KZ308" s="8"/>
      <c r="LA308" s="8"/>
      <c r="LB308" s="8"/>
      <c r="LC308" s="8"/>
      <c r="LD308" s="8"/>
      <c r="LE308" s="8"/>
      <c r="LF308" s="8"/>
      <c r="LG308" s="8"/>
      <c r="LH308" s="8"/>
      <c r="LI308" s="8"/>
      <c r="LJ308" s="8"/>
      <c r="LK308" s="8"/>
      <c r="LL308" s="8"/>
      <c r="LM308" s="8"/>
      <c r="LN308" s="8"/>
      <c r="LO308" s="8"/>
      <c r="LP308" s="8"/>
      <c r="LQ308" s="8"/>
      <c r="LR308" s="8"/>
      <c r="LS308" s="8"/>
      <c r="LT308" s="8"/>
      <c r="LU308" s="8"/>
      <c r="LV308" s="8"/>
      <c r="LW308" s="8"/>
      <c r="LX308" s="8"/>
      <c r="LY308" s="8"/>
      <c r="LZ308" s="8"/>
      <c r="MA308" s="8"/>
      <c r="MB308" s="8"/>
      <c r="MC308" s="8"/>
      <c r="MD308" s="8"/>
      <c r="ME308" s="8"/>
      <c r="MF308" s="8"/>
      <c r="MG308" s="8"/>
      <c r="MH308" s="8"/>
      <c r="MI308" s="8"/>
      <c r="MJ308" s="8"/>
      <c r="MK308" s="8"/>
      <c r="ML308" s="8"/>
      <c r="MM308" s="8"/>
      <c r="MN308" s="8"/>
      <c r="MO308" s="8"/>
      <c r="MP308" s="8"/>
      <c r="MQ308" s="8"/>
      <c r="MR308" s="8"/>
      <c r="MS308" s="8"/>
      <c r="MT308" s="8"/>
      <c r="MU308" s="8"/>
      <c r="MV308" s="8"/>
      <c r="MW308" s="8"/>
      <c r="MX308" s="8"/>
      <c r="MY308" s="8"/>
      <c r="MZ308" s="8"/>
      <c r="NA308" s="8"/>
      <c r="NB308" s="8"/>
      <c r="NC308" s="8"/>
      <c r="ND308" s="8"/>
      <c r="NE308" s="8"/>
      <c r="NF308" s="8"/>
      <c r="NG308" s="8"/>
      <c r="NH308" s="8"/>
      <c r="NI308" s="8"/>
      <c r="NJ308" s="8"/>
      <c r="NK308" s="8"/>
      <c r="NL308" s="8"/>
      <c r="NM308" s="8"/>
      <c r="NN308" s="8"/>
      <c r="NO308" s="8"/>
      <c r="NP308" s="8"/>
      <c r="NQ308" s="8"/>
      <c r="NR308" s="8"/>
      <c r="NS308" s="8"/>
      <c r="NT308" s="8"/>
      <c r="NU308" s="8"/>
      <c r="NV308" s="8"/>
      <c r="NW308" s="8"/>
      <c r="NX308" s="8"/>
      <c r="NY308" s="8"/>
      <c r="NZ308" s="8"/>
      <c r="OA308" s="8"/>
      <c r="OB308" s="8"/>
      <c r="OC308" s="8"/>
      <c r="OD308" s="8"/>
      <c r="OE308" s="8"/>
      <c r="OF308" s="8"/>
      <c r="OG308" s="8"/>
      <c r="OH308" s="8"/>
      <c r="OI308" s="8"/>
      <c r="OJ308" s="8"/>
      <c r="OK308" s="8"/>
      <c r="OL308" s="8"/>
      <c r="OM308" s="8"/>
      <c r="ON308" s="8"/>
      <c r="OO308" s="8"/>
      <c r="OP308" s="8"/>
      <c r="OQ308" s="8"/>
      <c r="OR308" s="8"/>
      <c r="OS308" s="8"/>
      <c r="OT308" s="8"/>
      <c r="OU308" s="8"/>
      <c r="OV308" s="8"/>
      <c r="OW308" s="8"/>
      <c r="OX308" s="8"/>
      <c r="OY308" s="8"/>
      <c r="OZ308" s="8"/>
      <c r="PA308" s="8"/>
      <c r="PB308" s="8"/>
      <c r="PC308" s="8"/>
      <c r="PD308" s="8"/>
      <c r="PE308" s="8"/>
      <c r="PF308" s="8"/>
      <c r="PG308" s="8"/>
      <c r="PH308" s="8"/>
      <c r="PI308" s="8"/>
      <c r="PJ308" s="8"/>
      <c r="PK308" s="8"/>
      <c r="PL308" s="8"/>
      <c r="PM308" s="8"/>
      <c r="PN308" s="8"/>
      <c r="PO308" s="8"/>
      <c r="PP308" s="8"/>
      <c r="PQ308" s="8"/>
      <c r="PR308" s="8"/>
      <c r="PS308" s="8"/>
      <c r="PT308" s="8"/>
      <c r="PU308" s="8"/>
      <c r="PV308" s="8"/>
      <c r="PW308" s="8"/>
      <c r="PX308" s="8"/>
      <c r="PY308" s="8"/>
      <c r="PZ308" s="8"/>
      <c r="QA308" s="8"/>
      <c r="QB308" s="8"/>
      <c r="QC308" s="8"/>
      <c r="QD308" s="8"/>
      <c r="QE308" s="8"/>
      <c r="QF308" s="8"/>
      <c r="QG308" s="8"/>
      <c r="QH308" s="8"/>
      <c r="QI308" s="8"/>
      <c r="QJ308" s="8"/>
      <c r="QK308" s="8"/>
      <c r="QL308" s="8"/>
      <c r="QM308" s="8"/>
      <c r="QN308" s="8"/>
      <c r="QO308" s="8"/>
      <c r="QP308" s="8"/>
      <c r="QQ308" s="8"/>
      <c r="QR308" s="8"/>
      <c r="QS308" s="8"/>
      <c r="QT308" s="8"/>
      <c r="QU308" s="8"/>
      <c r="QV308" s="8"/>
      <c r="QW308" s="8"/>
      <c r="QX308" s="8"/>
      <c r="QY308" s="8"/>
      <c r="QZ308" s="8"/>
      <c r="RA308" s="8"/>
      <c r="RB308" s="8"/>
      <c r="RC308" s="8"/>
      <c r="RD308" s="8"/>
      <c r="RE308" s="8"/>
      <c r="RF308" s="8"/>
      <c r="RG308" s="8"/>
      <c r="RH308" s="8"/>
      <c r="RI308" s="8"/>
      <c r="RJ308" s="8"/>
      <c r="RK308" s="8"/>
      <c r="RL308" s="8"/>
      <c r="RM308" s="8"/>
      <c r="RN308" s="8"/>
      <c r="RO308" s="8"/>
      <c r="RP308" s="8"/>
      <c r="RQ308" s="8"/>
      <c r="RR308" s="8"/>
      <c r="RS308" s="8"/>
      <c r="RT308" s="8"/>
      <c r="RU308" s="8"/>
      <c r="RV308" s="8"/>
      <c r="RW308" s="8"/>
      <c r="RX308" s="8"/>
      <c r="RY308" s="8"/>
      <c r="RZ308" s="8"/>
      <c r="SA308" s="8"/>
      <c r="SB308" s="8"/>
      <c r="SC308" s="8"/>
      <c r="SD308" s="8"/>
      <c r="SE308" s="8"/>
      <c r="SF308" s="8"/>
      <c r="SG308" s="8"/>
      <c r="SH308" s="8"/>
      <c r="SI308" s="8"/>
      <c r="SJ308" s="8"/>
      <c r="SK308" s="8"/>
      <c r="SL308" s="8"/>
      <c r="SM308" s="8"/>
      <c r="SN308" s="8"/>
      <c r="SO308" s="8"/>
      <c r="SP308" s="8"/>
      <c r="SQ308" s="8"/>
      <c r="SR308" s="8"/>
      <c r="SS308" s="8"/>
      <c r="ST308" s="8"/>
      <c r="SU308" s="8"/>
      <c r="SV308" s="8"/>
      <c r="SW308" s="8"/>
      <c r="SX308" s="8"/>
      <c r="SY308" s="8"/>
      <c r="SZ308" s="8"/>
      <c r="TA308" s="8"/>
      <c r="TB308" s="8"/>
      <c r="TC308" s="8"/>
      <c r="TD308" s="8"/>
      <c r="TE308" s="8"/>
      <c r="TF308" s="8"/>
      <c r="TG308" s="8"/>
      <c r="TH308" s="8"/>
      <c r="TI308" s="8"/>
      <c r="TJ308" s="8"/>
      <c r="TK308" s="8"/>
      <c r="TL308" s="8"/>
      <c r="TM308" s="8"/>
      <c r="TN308" s="8"/>
      <c r="TO308" s="8"/>
      <c r="TP308" s="8"/>
      <c r="TQ308" s="8"/>
      <c r="TR308" s="8"/>
      <c r="TS308" s="8"/>
      <c r="TT308" s="8"/>
      <c r="TU308" s="8"/>
      <c r="TV308" s="8"/>
      <c r="TW308" s="8"/>
      <c r="TX308" s="8"/>
      <c r="TY308" s="8"/>
      <c r="TZ308" s="8"/>
      <c r="UA308" s="8"/>
      <c r="UB308" s="8"/>
      <c r="UC308" s="8"/>
      <c r="UD308" s="8"/>
      <c r="UE308" s="8"/>
      <c r="UF308" s="8"/>
      <c r="UG308" s="8"/>
      <c r="UH308" s="8"/>
      <c r="UI308" s="8"/>
      <c r="UJ308" s="8"/>
      <c r="UK308" s="8"/>
      <c r="UL308" s="8"/>
      <c r="UM308" s="8"/>
      <c r="UN308" s="8"/>
      <c r="UO308" s="8"/>
      <c r="UP308" s="8"/>
      <c r="UQ308" s="8"/>
      <c r="UR308" s="8"/>
      <c r="US308" s="8"/>
      <c r="UT308" s="8"/>
      <c r="UU308" s="8"/>
      <c r="UV308" s="8"/>
      <c r="UW308" s="8"/>
      <c r="UX308" s="8"/>
      <c r="UY308" s="8"/>
      <c r="UZ308" s="8"/>
      <c r="VA308" s="8"/>
      <c r="VB308" s="8"/>
      <c r="VC308" s="8"/>
      <c r="VD308" s="8"/>
      <c r="VE308" s="8"/>
      <c r="VF308" s="8"/>
      <c r="VG308" s="8"/>
      <c r="VH308" s="8"/>
      <c r="VI308" s="8"/>
      <c r="VJ308" s="8"/>
      <c r="VK308" s="8"/>
      <c r="VL308" s="8"/>
      <c r="VM308" s="8"/>
      <c r="VN308" s="8"/>
      <c r="VO308" s="8"/>
      <c r="VP308" s="8"/>
      <c r="VQ308" s="8"/>
      <c r="VR308" s="8"/>
      <c r="VS308" s="8"/>
      <c r="VT308" s="8"/>
      <c r="VU308" s="8"/>
      <c r="VV308" s="8"/>
      <c r="VW308" s="8"/>
      <c r="VX308" s="8"/>
      <c r="VY308" s="8"/>
      <c r="VZ308" s="8"/>
      <c r="WA308" s="8"/>
      <c r="WB308" s="8"/>
      <c r="WC308" s="8"/>
      <c r="WD308" s="8"/>
      <c r="WE308" s="8"/>
      <c r="WF308" s="8"/>
      <c r="WG308" s="8"/>
      <c r="WH308" s="8"/>
      <c r="WI308" s="8"/>
      <c r="WJ308" s="8"/>
      <c r="WK308" s="8"/>
      <c r="WL308" s="8"/>
      <c r="WM308" s="8"/>
      <c r="WN308" s="8"/>
      <c r="WO308" s="8"/>
      <c r="WP308" s="8"/>
      <c r="WQ308" s="8"/>
      <c r="WR308" s="8"/>
      <c r="WS308" s="8"/>
      <c r="WT308" s="8"/>
      <c r="WU308" s="8"/>
      <c r="WV308" s="8"/>
      <c r="WW308" s="8"/>
      <c r="WX308" s="8"/>
      <c r="WY308" s="8"/>
      <c r="WZ308" s="8"/>
      <c r="XA308" s="8"/>
      <c r="XB308" s="8"/>
      <c r="XC308" s="8"/>
      <c r="XD308" s="8"/>
      <c r="XE308" s="8"/>
      <c r="XF308" s="8"/>
      <c r="XG308" s="8"/>
      <c r="XH308" s="8"/>
      <c r="XI308" s="8"/>
      <c r="XJ308" s="8"/>
      <c r="XK308" s="8"/>
      <c r="XL308" s="8"/>
      <c r="XM308" s="8"/>
      <c r="XN308" s="8"/>
      <c r="XO308" s="8"/>
      <c r="XP308" s="8"/>
      <c r="XQ308" s="8"/>
      <c r="XR308" s="8"/>
      <c r="XS308" s="8"/>
      <c r="XT308" s="8"/>
      <c r="XU308" s="8"/>
      <c r="XV308" s="8"/>
      <c r="XW308" s="8"/>
      <c r="XX308" s="8"/>
      <c r="XY308" s="8"/>
      <c r="XZ308" s="8"/>
      <c r="YA308" s="8"/>
      <c r="YB308" s="8"/>
      <c r="YC308" s="8"/>
      <c r="YD308" s="8"/>
      <c r="YE308" s="8"/>
      <c r="YF308" s="8"/>
      <c r="YG308" s="8"/>
      <c r="YH308" s="8"/>
      <c r="YI308" s="8"/>
      <c r="YJ308" s="8"/>
      <c r="YK308" s="8"/>
      <c r="YL308" s="8"/>
      <c r="YM308" s="8"/>
      <c r="YN308" s="8"/>
      <c r="YO308" s="8"/>
      <c r="YP308" s="8"/>
      <c r="YQ308" s="8"/>
      <c r="YR308" s="8"/>
      <c r="YS308" s="8"/>
      <c r="YT308" s="8"/>
      <c r="YU308" s="8"/>
      <c r="YV308" s="8"/>
      <c r="YW308" s="8"/>
      <c r="YX308" s="8"/>
      <c r="YY308" s="8"/>
      <c r="YZ308" s="8"/>
      <c r="ZA308" s="8"/>
      <c r="ZB308" s="8"/>
      <c r="ZC308" s="8"/>
      <c r="ZD308" s="8"/>
      <c r="ZE308" s="8"/>
      <c r="ZF308" s="8"/>
      <c r="ZG308" s="8"/>
      <c r="ZH308" s="8"/>
      <c r="ZI308" s="8"/>
      <c r="ZJ308" s="8"/>
      <c r="ZK308" s="8"/>
      <c r="ZL308" s="8"/>
      <c r="ZM308" s="8"/>
      <c r="ZN308" s="8"/>
      <c r="ZO308" s="8"/>
      <c r="ZP308" s="8"/>
      <c r="ZQ308" s="8"/>
      <c r="ZR308" s="8"/>
      <c r="ZS308" s="8"/>
      <c r="ZT308" s="8"/>
      <c r="ZU308" s="8"/>
      <c r="ZV308" s="8"/>
      <c r="ZW308" s="8"/>
      <c r="ZX308" s="8"/>
      <c r="ZY308" s="8"/>
      <c r="ZZ308" s="8"/>
      <c r="AAA308" s="8"/>
      <c r="AAB308" s="8"/>
      <c r="AAC308" s="8"/>
      <c r="AAD308" s="8"/>
      <c r="AAE308" s="8"/>
      <c r="AAF308" s="8"/>
      <c r="AAG308" s="8"/>
      <c r="AAH308" s="8"/>
      <c r="AAI308" s="8"/>
      <c r="AAJ308" s="8"/>
      <c r="AAK308" s="8"/>
      <c r="AAL308" s="8"/>
      <c r="AAM308" s="8"/>
      <c r="AAN308" s="8"/>
      <c r="AAO308" s="8"/>
      <c r="AAP308" s="8"/>
      <c r="AAQ308" s="8"/>
      <c r="AAR308" s="8"/>
      <c r="AAS308" s="8"/>
      <c r="AAT308" s="8"/>
      <c r="AAU308" s="8"/>
      <c r="AAV308" s="8"/>
      <c r="AAW308" s="8"/>
      <c r="AAX308" s="8"/>
      <c r="AAY308" s="8"/>
      <c r="AAZ308" s="8"/>
      <c r="ABA308" s="8"/>
      <c r="ABB308" s="8"/>
      <c r="ABC308" s="8"/>
      <c r="ABD308" s="8"/>
      <c r="ABE308" s="8"/>
      <c r="ABF308" s="8"/>
      <c r="ABG308" s="8"/>
      <c r="ABH308" s="8"/>
      <c r="ABI308" s="8"/>
      <c r="ABJ308" s="8"/>
      <c r="ABK308" s="8"/>
      <c r="ABL308" s="8"/>
      <c r="ABM308" s="8"/>
      <c r="ABN308" s="8"/>
      <c r="ABO308" s="8"/>
      <c r="ABP308" s="8"/>
      <c r="ABQ308" s="8"/>
      <c r="ABR308" s="8"/>
      <c r="ABS308" s="8"/>
      <c r="ABT308" s="8"/>
      <c r="ABU308" s="8"/>
      <c r="ABV308" s="8"/>
      <c r="ABW308" s="8"/>
      <c r="ABX308" s="8"/>
      <c r="ABY308" s="8"/>
      <c r="ABZ308" s="8"/>
      <c r="ACA308" s="8"/>
      <c r="ACB308" s="8"/>
      <c r="ACC308" s="8"/>
      <c r="ACD308" s="8"/>
      <c r="ACE308" s="8"/>
      <c r="ACF308" s="8"/>
      <c r="ACG308" s="8"/>
      <c r="ACH308" s="8"/>
      <c r="ACI308" s="8"/>
      <c r="ACJ308" s="8"/>
      <c r="ACK308" s="8"/>
      <c r="ACL308" s="8"/>
      <c r="ACM308" s="8"/>
      <c r="ACN308" s="8"/>
      <c r="ACO308" s="8"/>
      <c r="ACP308" s="8"/>
      <c r="ACQ308" s="8"/>
      <c r="ACR308" s="8"/>
      <c r="ACS308" s="8"/>
      <c r="ACT308" s="8"/>
      <c r="ACU308" s="8"/>
      <c r="ACV308" s="8"/>
      <c r="ACW308" s="8"/>
      <c r="ACX308" s="8"/>
      <c r="ACY308" s="8"/>
      <c r="ACZ308" s="8"/>
      <c r="ADA308" s="8"/>
      <c r="ADB308" s="8"/>
      <c r="ADC308" s="8"/>
      <c r="ADD308" s="8"/>
      <c r="ADE308" s="8"/>
      <c r="ADF308" s="8"/>
      <c r="ADG308" s="8"/>
      <c r="ADH308" s="8"/>
      <c r="ADI308" s="8"/>
      <c r="ADJ308" s="8"/>
      <c r="ADK308" s="8"/>
      <c r="ADL308" s="8"/>
      <c r="ADM308" s="8"/>
      <c r="ADN308" s="8"/>
      <c r="ADO308" s="8"/>
      <c r="ADP308" s="8"/>
      <c r="ADQ308" s="8"/>
      <c r="ADR308" s="8"/>
      <c r="ADS308" s="8"/>
      <c r="ADT308" s="8"/>
      <c r="ADU308" s="8"/>
      <c r="ADV308" s="8"/>
      <c r="ADW308" s="8"/>
      <c r="ADX308" s="8"/>
      <c r="ADY308" s="8"/>
      <c r="ADZ308" s="8"/>
      <c r="AEA308" s="8"/>
      <c r="AEB308" s="8"/>
      <c r="AEC308" s="8"/>
      <c r="AED308" s="8"/>
      <c r="AEE308" s="8"/>
      <c r="AEF308" s="8"/>
      <c r="AEG308" s="8"/>
      <c r="AEH308" s="8"/>
      <c r="AEI308" s="8"/>
      <c r="AEJ308" s="8"/>
      <c r="AEK308" s="8"/>
      <c r="AEL308" s="8"/>
      <c r="AEM308" s="8"/>
      <c r="AEN308" s="8"/>
      <c r="AEO308" s="8"/>
      <c r="AEP308" s="8"/>
      <c r="AEQ308" s="8"/>
      <c r="AER308" s="8"/>
      <c r="AES308" s="8"/>
      <c r="AET308" s="8"/>
      <c r="AEU308" s="8"/>
      <c r="AEV308" s="8"/>
      <c r="AEW308" s="8"/>
      <c r="AEX308" s="8"/>
      <c r="AEY308" s="8"/>
      <c r="AEZ308" s="8"/>
      <c r="AFA308" s="8"/>
      <c r="AFB308" s="8"/>
      <c r="AFC308" s="8"/>
      <c r="AFD308" s="8"/>
      <c r="AFE308" s="8"/>
      <c r="AFF308" s="8"/>
      <c r="AFG308" s="8"/>
      <c r="AFH308" s="8"/>
      <c r="AFI308" s="8"/>
      <c r="AFJ308" s="8"/>
      <c r="AFK308" s="8"/>
      <c r="AFL308" s="8"/>
      <c r="AFM308" s="8"/>
      <c r="AFN308" s="8"/>
      <c r="AFO308" s="8"/>
      <c r="AFP308" s="8"/>
      <c r="AFQ308" s="8"/>
      <c r="AFR308" s="8"/>
      <c r="AFS308" s="8"/>
      <c r="AFT308" s="8"/>
      <c r="AFU308" s="8"/>
      <c r="AFV308" s="8"/>
      <c r="AFW308" s="8"/>
      <c r="AFX308" s="8"/>
      <c r="AFY308" s="8"/>
      <c r="AFZ308" s="8"/>
      <c r="AGA308" s="8"/>
      <c r="AGB308" s="8"/>
      <c r="AGC308" s="8"/>
      <c r="AGD308" s="8"/>
      <c r="AGE308" s="8"/>
      <c r="AGF308" s="8"/>
      <c r="AGG308" s="8"/>
      <c r="AGH308" s="8"/>
      <c r="AGI308" s="8"/>
      <c r="AGJ308" s="8"/>
      <c r="AGK308" s="8"/>
      <c r="AGL308" s="8"/>
      <c r="AGM308" s="8"/>
      <c r="AGN308" s="8"/>
      <c r="AGO308" s="8"/>
      <c r="AGP308" s="8"/>
      <c r="AGQ308" s="8"/>
      <c r="AGR308" s="8"/>
      <c r="AGS308" s="8"/>
      <c r="AGT308" s="8"/>
      <c r="AGU308" s="8"/>
      <c r="AGV308" s="8"/>
      <c r="AGW308" s="8"/>
      <c r="AGX308" s="8"/>
      <c r="AGY308" s="8"/>
      <c r="AGZ308" s="8"/>
      <c r="AHA308" s="8"/>
      <c r="AHB308" s="8"/>
      <c r="AHC308" s="8"/>
      <c r="AHD308" s="8"/>
      <c r="AHE308" s="8"/>
      <c r="AHF308" s="8"/>
      <c r="AHG308" s="8"/>
      <c r="AHH308" s="8"/>
      <c r="AHI308" s="8"/>
      <c r="AHJ308" s="8"/>
      <c r="AHK308" s="8"/>
      <c r="AHL308" s="8"/>
      <c r="AHM308" s="8"/>
      <c r="AHN308" s="8"/>
      <c r="AHO308" s="8"/>
      <c r="AHP308" s="8"/>
      <c r="AHQ308" s="8"/>
      <c r="AHR308" s="8"/>
      <c r="AHS308" s="8"/>
      <c r="AHT308" s="8"/>
      <c r="AHU308" s="8"/>
      <c r="AHV308" s="8"/>
      <c r="AHW308" s="8"/>
      <c r="AHX308" s="8"/>
      <c r="AHY308" s="8"/>
      <c r="AHZ308" s="8"/>
      <c r="AIA308" s="8"/>
      <c r="AIB308" s="8"/>
      <c r="AIC308" s="8"/>
      <c r="AID308" s="8"/>
      <c r="AIE308" s="8"/>
      <c r="AIF308" s="8"/>
      <c r="AIG308" s="8"/>
      <c r="AIH308" s="8"/>
      <c r="AII308" s="8"/>
      <c r="AIJ308" s="8"/>
      <c r="AIK308" s="8"/>
      <c r="AIL308" s="8"/>
      <c r="AIM308" s="8"/>
      <c r="AIN308" s="8"/>
      <c r="AIO308" s="8"/>
      <c r="AIP308" s="8"/>
      <c r="AIQ308" s="8"/>
      <c r="AIR308" s="8"/>
      <c r="AIS308" s="8"/>
      <c r="AIT308" s="8"/>
      <c r="AIU308" s="8"/>
      <c r="AIV308" s="8"/>
      <c r="AIW308" s="8"/>
      <c r="AIX308" s="8"/>
      <c r="AIY308" s="8"/>
      <c r="AIZ308" s="8"/>
      <c r="AJA308" s="8"/>
      <c r="AJB308" s="8"/>
      <c r="AJC308" s="8"/>
      <c r="AJD308" s="8"/>
      <c r="AJE308" s="8"/>
      <c r="AJF308" s="8"/>
      <c r="AJG308" s="8"/>
      <c r="AJH308" s="8"/>
      <c r="AJI308" s="8"/>
      <c r="AJJ308" s="8"/>
      <c r="AJK308" s="8"/>
      <c r="AJL308" s="8"/>
      <c r="AJM308" s="8"/>
      <c r="AJN308" s="8"/>
      <c r="AJO308" s="8"/>
      <c r="AJP308" s="8"/>
      <c r="AJQ308" s="8"/>
      <c r="AJR308" s="8"/>
      <c r="AJS308" s="8"/>
      <c r="AJT308" s="8"/>
      <c r="AJU308" s="8"/>
      <c r="AJV308" s="8"/>
      <c r="AJW308" s="8"/>
      <c r="AJX308" s="8"/>
      <c r="AJY308" s="8"/>
      <c r="AJZ308" s="8"/>
      <c r="AKA308" s="8"/>
      <c r="AKB308" s="8"/>
      <c r="AKC308" s="8"/>
      <c r="AKD308" s="8"/>
      <c r="AKE308" s="8"/>
      <c r="AKF308" s="8"/>
      <c r="AKG308" s="8"/>
      <c r="AKH308" s="8"/>
      <c r="AKI308" s="8"/>
      <c r="AKJ308" s="8"/>
      <c r="AKK308" s="8"/>
      <c r="AKL308" s="8"/>
      <c r="AKM308" s="8"/>
      <c r="AKN308" s="8"/>
      <c r="AKO308" s="8"/>
      <c r="AKP308" s="8"/>
      <c r="AKQ308" s="8"/>
    </row>
    <row r="309" spans="1:979" ht="16.5" hidden="1" customHeight="1" x14ac:dyDescent="0.25">
      <c r="A309" s="699"/>
      <c r="B309" s="735">
        <v>244</v>
      </c>
      <c r="C309" s="707">
        <v>223</v>
      </c>
      <c r="D309" s="719">
        <f>C88</f>
        <v>269001</v>
      </c>
      <c r="E309" s="707">
        <v>223</v>
      </c>
      <c r="F309" s="717"/>
      <c r="G309" s="707">
        <v>223</v>
      </c>
      <c r="H309" s="717">
        <f t="shared" si="75"/>
        <v>269245</v>
      </c>
      <c r="I309" s="734">
        <v>244</v>
      </c>
      <c r="J309" s="734"/>
      <c r="K309" s="734"/>
      <c r="L309" s="734"/>
      <c r="M309" s="734"/>
      <c r="N309" s="734"/>
      <c r="O309" s="73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7"/>
      <c r="BU309" s="7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  <c r="CW309" s="8"/>
      <c r="CX309" s="8"/>
      <c r="CY309" s="8"/>
      <c r="CZ309" s="8"/>
      <c r="DA309" s="8"/>
      <c r="DB309" s="8"/>
      <c r="DC309" s="8"/>
      <c r="DD309" s="8"/>
      <c r="DE309" s="8"/>
      <c r="DF309" s="8"/>
      <c r="DG309" s="8"/>
      <c r="DH309" s="8"/>
      <c r="DI309" s="8"/>
      <c r="DJ309" s="8"/>
      <c r="DK309" s="8"/>
      <c r="DL309" s="8"/>
      <c r="DM309" s="8"/>
      <c r="DN309" s="8"/>
      <c r="DO309" s="8"/>
      <c r="DP309" s="8"/>
      <c r="DQ309" s="8"/>
      <c r="DR309" s="8"/>
      <c r="DS309" s="8"/>
      <c r="DT309" s="8"/>
      <c r="DU309" s="8"/>
      <c r="DV309" s="8"/>
      <c r="DW309" s="8"/>
      <c r="DX309" s="8"/>
      <c r="DY309" s="8"/>
      <c r="DZ309" s="8"/>
      <c r="EA309" s="8"/>
      <c r="EB309" s="8"/>
      <c r="EC309" s="8"/>
      <c r="ED309" s="8"/>
      <c r="EE309" s="8"/>
      <c r="EF309" s="8"/>
      <c r="EG309" s="8"/>
      <c r="EH309" s="8"/>
      <c r="EI309" s="8"/>
      <c r="EJ309" s="8"/>
      <c r="EK309" s="8"/>
      <c r="EL309" s="8"/>
      <c r="EM309" s="8"/>
      <c r="EN309" s="8"/>
      <c r="EO309" s="8"/>
      <c r="EP309" s="8"/>
      <c r="EQ309" s="8"/>
      <c r="ER309" s="8"/>
      <c r="ES309" s="8"/>
      <c r="ET309" s="8"/>
      <c r="EU309" s="8"/>
      <c r="EV309" s="8"/>
      <c r="EW309" s="8"/>
      <c r="EX309" s="8"/>
      <c r="EY309" s="8"/>
      <c r="EZ309" s="8"/>
      <c r="FA309" s="8"/>
      <c r="FB309" s="8"/>
      <c r="FC309" s="8"/>
      <c r="FD309" s="8"/>
      <c r="FE309" s="8"/>
      <c r="FF309" s="8"/>
      <c r="FG309" s="8"/>
      <c r="FH309" s="8"/>
      <c r="FI309" s="8"/>
      <c r="FJ309" s="8"/>
      <c r="FK309" s="8"/>
      <c r="FL309" s="8"/>
      <c r="FM309" s="8"/>
      <c r="FN309" s="8"/>
      <c r="FO309" s="8"/>
      <c r="FP309" s="8"/>
      <c r="FQ309" s="8"/>
      <c r="FR309" s="8"/>
      <c r="FS309" s="8"/>
      <c r="FT309" s="8"/>
      <c r="FU309" s="8"/>
      <c r="FV309" s="8"/>
      <c r="FW309" s="8"/>
      <c r="FX309" s="8"/>
      <c r="FY309" s="8"/>
      <c r="FZ309" s="8"/>
      <c r="GA309" s="8"/>
      <c r="GB309" s="8"/>
      <c r="GC309" s="8"/>
      <c r="GD309" s="8"/>
      <c r="GE309" s="8"/>
      <c r="GF309" s="8"/>
      <c r="GG309" s="8"/>
      <c r="GH309" s="8"/>
      <c r="GI309" s="8"/>
      <c r="GJ309" s="8"/>
      <c r="GK309" s="8"/>
      <c r="GL309" s="8"/>
      <c r="GM309" s="8"/>
      <c r="GN309" s="8"/>
      <c r="GO309" s="8"/>
      <c r="GP309" s="8"/>
      <c r="GQ309" s="8"/>
      <c r="GR309" s="8"/>
      <c r="GS309" s="8"/>
      <c r="GT309" s="8"/>
      <c r="GU309" s="8"/>
      <c r="GV309" s="8"/>
      <c r="GW309" s="8"/>
      <c r="GX309" s="8"/>
      <c r="GY309" s="8"/>
      <c r="GZ309" s="8"/>
      <c r="HA309" s="8"/>
      <c r="HB309" s="8"/>
      <c r="HC309" s="8"/>
      <c r="HD309" s="8"/>
      <c r="HE309" s="8"/>
      <c r="HF309" s="8"/>
      <c r="HG309" s="8"/>
      <c r="HH309" s="8"/>
      <c r="HI309" s="8"/>
      <c r="HJ309" s="8"/>
      <c r="HK309" s="8"/>
      <c r="HL309" s="8"/>
      <c r="HM309" s="8"/>
      <c r="HN309" s="8"/>
      <c r="HO309" s="8"/>
      <c r="HP309" s="8"/>
      <c r="HQ309" s="8"/>
      <c r="HR309" s="8"/>
      <c r="HS309" s="8"/>
      <c r="HT309" s="8"/>
      <c r="HU309" s="8"/>
      <c r="HV309" s="8"/>
      <c r="HW309" s="8"/>
      <c r="HX309" s="8"/>
      <c r="HY309" s="8"/>
      <c r="HZ309" s="8"/>
      <c r="IA309" s="8"/>
      <c r="IB309" s="8"/>
      <c r="IC309" s="8"/>
      <c r="ID309" s="8"/>
      <c r="IE309" s="8"/>
      <c r="IF309" s="8"/>
      <c r="IG309" s="8"/>
      <c r="IH309" s="8"/>
      <c r="II309" s="8"/>
      <c r="IJ309" s="8"/>
      <c r="IK309" s="8"/>
      <c r="IL309" s="8"/>
      <c r="IM309" s="8"/>
      <c r="IN309" s="8"/>
      <c r="IO309" s="8"/>
      <c r="IP309" s="8"/>
      <c r="IQ309" s="8"/>
      <c r="IR309" s="8"/>
      <c r="IS309" s="8"/>
      <c r="IT309" s="8"/>
      <c r="IU309" s="8"/>
      <c r="IV309" s="8"/>
      <c r="IW309" s="8"/>
      <c r="IX309" s="8"/>
      <c r="IY309" s="8"/>
      <c r="IZ309" s="8"/>
      <c r="JA309" s="8"/>
      <c r="JB309" s="8"/>
      <c r="JC309" s="8"/>
      <c r="JD309" s="8"/>
      <c r="JE309" s="8"/>
      <c r="JF309" s="8"/>
      <c r="JG309" s="8"/>
      <c r="JH309" s="8"/>
      <c r="JI309" s="8"/>
      <c r="JJ309" s="8"/>
      <c r="JK309" s="8"/>
      <c r="JL309" s="8"/>
      <c r="JM309" s="8"/>
      <c r="JN309" s="8"/>
      <c r="JO309" s="8"/>
      <c r="JP309" s="8"/>
      <c r="JQ309" s="8"/>
      <c r="JR309" s="8"/>
      <c r="JS309" s="8"/>
      <c r="JT309" s="8"/>
      <c r="JU309" s="8"/>
      <c r="JV309" s="8"/>
      <c r="JW309" s="8"/>
      <c r="JX309" s="8"/>
      <c r="JY309" s="8"/>
      <c r="JZ309" s="8"/>
      <c r="KA309" s="8"/>
      <c r="KB309" s="8"/>
      <c r="KC309" s="8"/>
      <c r="KD309" s="8"/>
      <c r="KE309" s="8"/>
      <c r="KF309" s="8"/>
      <c r="KG309" s="8"/>
      <c r="KH309" s="8"/>
      <c r="KI309" s="8"/>
      <c r="KJ309" s="8"/>
      <c r="KK309" s="8"/>
      <c r="KL309" s="8"/>
      <c r="KM309" s="8"/>
      <c r="KN309" s="8"/>
      <c r="KO309" s="8"/>
      <c r="KP309" s="8"/>
      <c r="KQ309" s="8"/>
      <c r="KR309" s="8"/>
      <c r="KS309" s="8"/>
      <c r="KT309" s="8"/>
      <c r="KU309" s="8"/>
      <c r="KV309" s="8"/>
      <c r="KW309" s="8"/>
      <c r="KX309" s="8"/>
      <c r="KY309" s="8"/>
      <c r="KZ309" s="8"/>
      <c r="LA309" s="8"/>
      <c r="LB309" s="8"/>
      <c r="LC309" s="8"/>
      <c r="LD309" s="8"/>
      <c r="LE309" s="8"/>
      <c r="LF309" s="8"/>
      <c r="LG309" s="8"/>
      <c r="LH309" s="8"/>
      <c r="LI309" s="8"/>
      <c r="LJ309" s="8"/>
      <c r="LK309" s="8"/>
      <c r="LL309" s="8"/>
      <c r="LM309" s="8"/>
      <c r="LN309" s="8"/>
      <c r="LO309" s="8"/>
      <c r="LP309" s="8"/>
      <c r="LQ309" s="8"/>
      <c r="LR309" s="8"/>
      <c r="LS309" s="8"/>
      <c r="LT309" s="8"/>
      <c r="LU309" s="8"/>
      <c r="LV309" s="8"/>
      <c r="LW309" s="8"/>
      <c r="LX309" s="8"/>
      <c r="LY309" s="8"/>
      <c r="LZ309" s="8"/>
      <c r="MA309" s="8"/>
      <c r="MB309" s="8"/>
      <c r="MC309" s="8"/>
      <c r="MD309" s="8"/>
      <c r="ME309" s="8"/>
      <c r="MF309" s="8"/>
      <c r="MG309" s="8"/>
      <c r="MH309" s="8"/>
      <c r="MI309" s="8"/>
      <c r="MJ309" s="8"/>
      <c r="MK309" s="8"/>
      <c r="ML309" s="8"/>
      <c r="MM309" s="8"/>
      <c r="MN309" s="8"/>
      <c r="MO309" s="8"/>
      <c r="MP309" s="8"/>
      <c r="MQ309" s="8"/>
      <c r="MR309" s="8"/>
      <c r="MS309" s="8"/>
      <c r="MT309" s="8"/>
      <c r="MU309" s="8"/>
      <c r="MV309" s="8"/>
      <c r="MW309" s="8"/>
      <c r="MX309" s="8"/>
      <c r="MY309" s="8"/>
      <c r="MZ309" s="8"/>
      <c r="NA309" s="8"/>
      <c r="NB309" s="8"/>
      <c r="NC309" s="8"/>
      <c r="ND309" s="8"/>
      <c r="NE309" s="8"/>
      <c r="NF309" s="8"/>
      <c r="NG309" s="8"/>
      <c r="NH309" s="8"/>
      <c r="NI309" s="8"/>
      <c r="NJ309" s="8"/>
      <c r="NK309" s="8"/>
      <c r="NL309" s="8"/>
      <c r="NM309" s="8"/>
      <c r="NN309" s="8"/>
      <c r="NO309" s="8"/>
      <c r="NP309" s="8"/>
      <c r="NQ309" s="8"/>
      <c r="NR309" s="8"/>
      <c r="NS309" s="8"/>
      <c r="NT309" s="8"/>
      <c r="NU309" s="8"/>
      <c r="NV309" s="8"/>
      <c r="NW309" s="8"/>
      <c r="NX309" s="8"/>
      <c r="NY309" s="8"/>
      <c r="NZ309" s="8"/>
      <c r="OA309" s="8"/>
      <c r="OB309" s="8"/>
      <c r="OC309" s="8"/>
      <c r="OD309" s="8"/>
      <c r="OE309" s="8"/>
      <c r="OF309" s="8"/>
      <c r="OG309" s="8"/>
      <c r="OH309" s="8"/>
      <c r="OI309" s="8"/>
      <c r="OJ309" s="8"/>
      <c r="OK309" s="8"/>
      <c r="OL309" s="8"/>
      <c r="OM309" s="8"/>
      <c r="ON309" s="8"/>
      <c r="OO309" s="8"/>
      <c r="OP309" s="8"/>
      <c r="OQ309" s="8"/>
      <c r="OR309" s="8"/>
      <c r="OS309" s="8"/>
      <c r="OT309" s="8"/>
      <c r="OU309" s="8"/>
      <c r="OV309" s="8"/>
      <c r="OW309" s="8"/>
      <c r="OX309" s="8"/>
      <c r="OY309" s="8"/>
      <c r="OZ309" s="8"/>
      <c r="PA309" s="8"/>
      <c r="PB309" s="8"/>
      <c r="PC309" s="8"/>
      <c r="PD309" s="8"/>
      <c r="PE309" s="8"/>
      <c r="PF309" s="8"/>
      <c r="PG309" s="8"/>
      <c r="PH309" s="8"/>
      <c r="PI309" s="8"/>
      <c r="PJ309" s="8"/>
      <c r="PK309" s="8"/>
      <c r="PL309" s="8"/>
      <c r="PM309" s="8"/>
      <c r="PN309" s="8"/>
      <c r="PO309" s="8"/>
      <c r="PP309" s="8"/>
      <c r="PQ309" s="8"/>
      <c r="PR309" s="8"/>
      <c r="PS309" s="8"/>
      <c r="PT309" s="8"/>
      <c r="PU309" s="8"/>
      <c r="PV309" s="8"/>
      <c r="PW309" s="8"/>
      <c r="PX309" s="8"/>
      <c r="PY309" s="8"/>
      <c r="PZ309" s="8"/>
      <c r="QA309" s="8"/>
      <c r="QB309" s="8"/>
      <c r="QC309" s="8"/>
      <c r="QD309" s="8"/>
      <c r="QE309" s="8"/>
      <c r="QF309" s="8"/>
      <c r="QG309" s="8"/>
      <c r="QH309" s="8"/>
      <c r="QI309" s="8"/>
      <c r="QJ309" s="8"/>
      <c r="QK309" s="8"/>
      <c r="QL309" s="8"/>
      <c r="QM309" s="8"/>
      <c r="QN309" s="8"/>
      <c r="QO309" s="8"/>
      <c r="QP309" s="8"/>
      <c r="QQ309" s="8"/>
      <c r="QR309" s="8"/>
      <c r="QS309" s="8"/>
      <c r="QT309" s="8"/>
      <c r="QU309" s="8"/>
      <c r="QV309" s="8"/>
      <c r="QW309" s="8"/>
      <c r="QX309" s="8"/>
      <c r="QY309" s="8"/>
      <c r="QZ309" s="8"/>
      <c r="RA309" s="8"/>
      <c r="RB309" s="8"/>
      <c r="RC309" s="8"/>
      <c r="RD309" s="8"/>
      <c r="RE309" s="8"/>
      <c r="RF309" s="8"/>
      <c r="RG309" s="8"/>
      <c r="RH309" s="8"/>
      <c r="RI309" s="8"/>
      <c r="RJ309" s="8"/>
      <c r="RK309" s="8"/>
      <c r="RL309" s="8"/>
      <c r="RM309" s="8"/>
      <c r="RN309" s="8"/>
      <c r="RO309" s="8"/>
      <c r="RP309" s="8"/>
      <c r="RQ309" s="8"/>
      <c r="RR309" s="8"/>
      <c r="RS309" s="8"/>
      <c r="RT309" s="8"/>
      <c r="RU309" s="8"/>
      <c r="RV309" s="8"/>
      <c r="RW309" s="8"/>
      <c r="RX309" s="8"/>
      <c r="RY309" s="8"/>
      <c r="RZ309" s="8"/>
      <c r="SA309" s="8"/>
      <c r="SB309" s="8"/>
      <c r="SC309" s="8"/>
      <c r="SD309" s="8"/>
      <c r="SE309" s="8"/>
      <c r="SF309" s="8"/>
      <c r="SG309" s="8"/>
      <c r="SH309" s="8"/>
      <c r="SI309" s="8"/>
      <c r="SJ309" s="8"/>
      <c r="SK309" s="8"/>
      <c r="SL309" s="8"/>
      <c r="SM309" s="8"/>
      <c r="SN309" s="8"/>
      <c r="SO309" s="8"/>
      <c r="SP309" s="8"/>
      <c r="SQ309" s="8"/>
      <c r="SR309" s="8"/>
      <c r="SS309" s="8"/>
      <c r="ST309" s="8"/>
      <c r="SU309" s="8"/>
      <c r="SV309" s="8"/>
      <c r="SW309" s="8"/>
      <c r="SX309" s="8"/>
      <c r="SY309" s="8"/>
      <c r="SZ309" s="8"/>
      <c r="TA309" s="8"/>
      <c r="TB309" s="8"/>
      <c r="TC309" s="8"/>
      <c r="TD309" s="8"/>
      <c r="TE309" s="8"/>
      <c r="TF309" s="8"/>
      <c r="TG309" s="8"/>
      <c r="TH309" s="8"/>
      <c r="TI309" s="8"/>
      <c r="TJ309" s="8"/>
      <c r="TK309" s="8"/>
      <c r="TL309" s="8"/>
      <c r="TM309" s="8"/>
      <c r="TN309" s="8"/>
      <c r="TO309" s="8"/>
      <c r="TP309" s="8"/>
      <c r="TQ309" s="8"/>
      <c r="TR309" s="8"/>
      <c r="TS309" s="8"/>
      <c r="TT309" s="8"/>
      <c r="TU309" s="8"/>
      <c r="TV309" s="8"/>
      <c r="TW309" s="8"/>
      <c r="TX309" s="8"/>
      <c r="TY309" s="8"/>
      <c r="TZ309" s="8"/>
      <c r="UA309" s="8"/>
      <c r="UB309" s="8"/>
      <c r="UC309" s="8"/>
      <c r="UD309" s="8"/>
      <c r="UE309" s="8"/>
      <c r="UF309" s="8"/>
      <c r="UG309" s="8"/>
      <c r="UH309" s="8"/>
      <c r="UI309" s="8"/>
      <c r="UJ309" s="8"/>
      <c r="UK309" s="8"/>
      <c r="UL309" s="8"/>
      <c r="UM309" s="8"/>
      <c r="UN309" s="8"/>
      <c r="UO309" s="8"/>
      <c r="UP309" s="8"/>
      <c r="UQ309" s="8"/>
      <c r="UR309" s="8"/>
      <c r="US309" s="8"/>
      <c r="UT309" s="8"/>
      <c r="UU309" s="8"/>
      <c r="UV309" s="8"/>
      <c r="UW309" s="8"/>
      <c r="UX309" s="8"/>
      <c r="UY309" s="8"/>
      <c r="UZ309" s="8"/>
      <c r="VA309" s="8"/>
      <c r="VB309" s="8"/>
      <c r="VC309" s="8"/>
      <c r="VD309" s="8"/>
      <c r="VE309" s="8"/>
      <c r="VF309" s="8"/>
      <c r="VG309" s="8"/>
      <c r="VH309" s="8"/>
      <c r="VI309" s="8"/>
      <c r="VJ309" s="8"/>
      <c r="VK309" s="8"/>
      <c r="VL309" s="8"/>
      <c r="VM309" s="8"/>
      <c r="VN309" s="8"/>
      <c r="VO309" s="8"/>
      <c r="VP309" s="8"/>
      <c r="VQ309" s="8"/>
      <c r="VR309" s="8"/>
      <c r="VS309" s="8"/>
      <c r="VT309" s="8"/>
      <c r="VU309" s="8"/>
      <c r="VV309" s="8"/>
      <c r="VW309" s="8"/>
      <c r="VX309" s="8"/>
      <c r="VY309" s="8"/>
      <c r="VZ309" s="8"/>
      <c r="WA309" s="8"/>
      <c r="WB309" s="8"/>
      <c r="WC309" s="8"/>
      <c r="WD309" s="8"/>
      <c r="WE309" s="8"/>
      <c r="WF309" s="8"/>
      <c r="WG309" s="8"/>
      <c r="WH309" s="8"/>
      <c r="WI309" s="8"/>
      <c r="WJ309" s="8"/>
      <c r="WK309" s="8"/>
      <c r="WL309" s="8"/>
      <c r="WM309" s="8"/>
      <c r="WN309" s="8"/>
      <c r="WO309" s="8"/>
      <c r="WP309" s="8"/>
      <c r="WQ309" s="8"/>
      <c r="WR309" s="8"/>
      <c r="WS309" s="8"/>
      <c r="WT309" s="8"/>
      <c r="WU309" s="8"/>
      <c r="WV309" s="8"/>
      <c r="WW309" s="8"/>
      <c r="WX309" s="8"/>
      <c r="WY309" s="8"/>
      <c r="WZ309" s="8"/>
      <c r="XA309" s="8"/>
      <c r="XB309" s="8"/>
      <c r="XC309" s="8"/>
      <c r="XD309" s="8"/>
      <c r="XE309" s="8"/>
      <c r="XF309" s="8"/>
      <c r="XG309" s="8"/>
      <c r="XH309" s="8"/>
      <c r="XI309" s="8"/>
      <c r="XJ309" s="8"/>
      <c r="XK309" s="8"/>
      <c r="XL309" s="8"/>
      <c r="XM309" s="8"/>
      <c r="XN309" s="8"/>
      <c r="XO309" s="8"/>
      <c r="XP309" s="8"/>
      <c r="XQ309" s="8"/>
      <c r="XR309" s="8"/>
      <c r="XS309" s="8"/>
      <c r="XT309" s="8"/>
      <c r="XU309" s="8"/>
      <c r="XV309" s="8"/>
      <c r="XW309" s="8"/>
      <c r="XX309" s="8"/>
      <c r="XY309" s="8"/>
      <c r="XZ309" s="8"/>
      <c r="YA309" s="8"/>
      <c r="YB309" s="8"/>
      <c r="YC309" s="8"/>
      <c r="YD309" s="8"/>
      <c r="YE309" s="8"/>
      <c r="YF309" s="8"/>
      <c r="YG309" s="8"/>
      <c r="YH309" s="8"/>
      <c r="YI309" s="8"/>
      <c r="YJ309" s="8"/>
      <c r="YK309" s="8"/>
      <c r="YL309" s="8"/>
      <c r="YM309" s="8"/>
      <c r="YN309" s="8"/>
      <c r="YO309" s="8"/>
      <c r="YP309" s="8"/>
      <c r="YQ309" s="8"/>
      <c r="YR309" s="8"/>
      <c r="YS309" s="8"/>
      <c r="YT309" s="8"/>
      <c r="YU309" s="8"/>
      <c r="YV309" s="8"/>
      <c r="YW309" s="8"/>
      <c r="YX309" s="8"/>
      <c r="YY309" s="8"/>
      <c r="YZ309" s="8"/>
      <c r="ZA309" s="8"/>
      <c r="ZB309" s="8"/>
      <c r="ZC309" s="8"/>
      <c r="ZD309" s="8"/>
      <c r="ZE309" s="8"/>
      <c r="ZF309" s="8"/>
      <c r="ZG309" s="8"/>
      <c r="ZH309" s="8"/>
      <c r="ZI309" s="8"/>
      <c r="ZJ309" s="8"/>
      <c r="ZK309" s="8"/>
      <c r="ZL309" s="8"/>
      <c r="ZM309" s="8"/>
      <c r="ZN309" s="8"/>
      <c r="ZO309" s="8"/>
      <c r="ZP309" s="8"/>
      <c r="ZQ309" s="8"/>
      <c r="ZR309" s="8"/>
      <c r="ZS309" s="8"/>
      <c r="ZT309" s="8"/>
      <c r="ZU309" s="8"/>
      <c r="ZV309" s="8"/>
      <c r="ZW309" s="8"/>
      <c r="ZX309" s="8"/>
      <c r="ZY309" s="8"/>
      <c r="ZZ309" s="8"/>
      <c r="AAA309" s="8"/>
      <c r="AAB309" s="8"/>
      <c r="AAC309" s="8"/>
      <c r="AAD309" s="8"/>
      <c r="AAE309" s="8"/>
      <c r="AAF309" s="8"/>
      <c r="AAG309" s="8"/>
      <c r="AAH309" s="8"/>
      <c r="AAI309" s="8"/>
      <c r="AAJ309" s="8"/>
      <c r="AAK309" s="8"/>
      <c r="AAL309" s="8"/>
      <c r="AAM309" s="8"/>
      <c r="AAN309" s="8"/>
      <c r="AAO309" s="8"/>
      <c r="AAP309" s="8"/>
      <c r="AAQ309" s="8"/>
      <c r="AAR309" s="8"/>
      <c r="AAS309" s="8"/>
      <c r="AAT309" s="8"/>
      <c r="AAU309" s="8"/>
      <c r="AAV309" s="8"/>
      <c r="AAW309" s="8"/>
      <c r="AAX309" s="8"/>
      <c r="AAY309" s="8"/>
      <c r="AAZ309" s="8"/>
      <c r="ABA309" s="8"/>
      <c r="ABB309" s="8"/>
      <c r="ABC309" s="8"/>
      <c r="ABD309" s="8"/>
      <c r="ABE309" s="8"/>
      <c r="ABF309" s="8"/>
      <c r="ABG309" s="8"/>
      <c r="ABH309" s="8"/>
      <c r="ABI309" s="8"/>
      <c r="ABJ309" s="8"/>
      <c r="ABK309" s="8"/>
      <c r="ABL309" s="8"/>
      <c r="ABM309" s="8"/>
      <c r="ABN309" s="8"/>
      <c r="ABO309" s="8"/>
      <c r="ABP309" s="8"/>
      <c r="ABQ309" s="8"/>
      <c r="ABR309" s="8"/>
      <c r="ABS309" s="8"/>
      <c r="ABT309" s="8"/>
      <c r="ABU309" s="8"/>
      <c r="ABV309" s="8"/>
      <c r="ABW309" s="8"/>
      <c r="ABX309" s="8"/>
      <c r="ABY309" s="8"/>
      <c r="ABZ309" s="8"/>
      <c r="ACA309" s="8"/>
      <c r="ACB309" s="8"/>
      <c r="ACC309" s="8"/>
      <c r="ACD309" s="8"/>
      <c r="ACE309" s="8"/>
      <c r="ACF309" s="8"/>
      <c r="ACG309" s="8"/>
      <c r="ACH309" s="8"/>
      <c r="ACI309" s="8"/>
      <c r="ACJ309" s="8"/>
      <c r="ACK309" s="8"/>
      <c r="ACL309" s="8"/>
      <c r="ACM309" s="8"/>
      <c r="ACN309" s="8"/>
      <c r="ACO309" s="8"/>
      <c r="ACP309" s="8"/>
      <c r="ACQ309" s="8"/>
      <c r="ACR309" s="8"/>
      <c r="ACS309" s="8"/>
      <c r="ACT309" s="8"/>
      <c r="ACU309" s="8"/>
      <c r="ACV309" s="8"/>
      <c r="ACW309" s="8"/>
      <c r="ACX309" s="8"/>
      <c r="ACY309" s="8"/>
      <c r="ACZ309" s="8"/>
      <c r="ADA309" s="8"/>
      <c r="ADB309" s="8"/>
      <c r="ADC309" s="8"/>
      <c r="ADD309" s="8"/>
      <c r="ADE309" s="8"/>
      <c r="ADF309" s="8"/>
      <c r="ADG309" s="8"/>
      <c r="ADH309" s="8"/>
      <c r="ADI309" s="8"/>
      <c r="ADJ309" s="8"/>
      <c r="ADK309" s="8"/>
      <c r="ADL309" s="8"/>
      <c r="ADM309" s="8"/>
      <c r="ADN309" s="8"/>
      <c r="ADO309" s="8"/>
      <c r="ADP309" s="8"/>
      <c r="ADQ309" s="8"/>
      <c r="ADR309" s="8"/>
      <c r="ADS309" s="8"/>
      <c r="ADT309" s="8"/>
      <c r="ADU309" s="8"/>
      <c r="ADV309" s="8"/>
      <c r="ADW309" s="8"/>
      <c r="ADX309" s="8"/>
      <c r="ADY309" s="8"/>
      <c r="ADZ309" s="8"/>
      <c r="AEA309" s="8"/>
      <c r="AEB309" s="8"/>
      <c r="AEC309" s="8"/>
      <c r="AED309" s="8"/>
      <c r="AEE309" s="8"/>
      <c r="AEF309" s="8"/>
      <c r="AEG309" s="8"/>
      <c r="AEH309" s="8"/>
      <c r="AEI309" s="8"/>
      <c r="AEJ309" s="8"/>
      <c r="AEK309" s="8"/>
      <c r="AEL309" s="8"/>
      <c r="AEM309" s="8"/>
      <c r="AEN309" s="8"/>
      <c r="AEO309" s="8"/>
      <c r="AEP309" s="8"/>
      <c r="AEQ309" s="8"/>
      <c r="AER309" s="8"/>
      <c r="AES309" s="8"/>
      <c r="AET309" s="8"/>
      <c r="AEU309" s="8"/>
      <c r="AEV309" s="8"/>
      <c r="AEW309" s="8"/>
      <c r="AEX309" s="8"/>
      <c r="AEY309" s="8"/>
      <c r="AEZ309" s="8"/>
      <c r="AFA309" s="8"/>
      <c r="AFB309" s="8"/>
      <c r="AFC309" s="8"/>
      <c r="AFD309" s="8"/>
      <c r="AFE309" s="8"/>
      <c r="AFF309" s="8"/>
      <c r="AFG309" s="8"/>
      <c r="AFH309" s="8"/>
      <c r="AFI309" s="8"/>
      <c r="AFJ309" s="8"/>
      <c r="AFK309" s="8"/>
      <c r="AFL309" s="8"/>
      <c r="AFM309" s="8"/>
      <c r="AFN309" s="8"/>
      <c r="AFO309" s="8"/>
      <c r="AFP309" s="8"/>
      <c r="AFQ309" s="8"/>
      <c r="AFR309" s="8"/>
      <c r="AFS309" s="8"/>
      <c r="AFT309" s="8"/>
      <c r="AFU309" s="8"/>
      <c r="AFV309" s="8"/>
      <c r="AFW309" s="8"/>
      <c r="AFX309" s="8"/>
      <c r="AFY309" s="8"/>
      <c r="AFZ309" s="8"/>
      <c r="AGA309" s="8"/>
      <c r="AGB309" s="8"/>
      <c r="AGC309" s="8"/>
      <c r="AGD309" s="8"/>
      <c r="AGE309" s="8"/>
      <c r="AGF309" s="8"/>
      <c r="AGG309" s="8"/>
      <c r="AGH309" s="8"/>
      <c r="AGI309" s="8"/>
      <c r="AGJ309" s="8"/>
      <c r="AGK309" s="8"/>
      <c r="AGL309" s="8"/>
      <c r="AGM309" s="8"/>
      <c r="AGN309" s="8"/>
      <c r="AGO309" s="8"/>
      <c r="AGP309" s="8"/>
      <c r="AGQ309" s="8"/>
      <c r="AGR309" s="8"/>
      <c r="AGS309" s="8"/>
      <c r="AGT309" s="8"/>
      <c r="AGU309" s="8"/>
      <c r="AGV309" s="8"/>
      <c r="AGW309" s="8"/>
      <c r="AGX309" s="8"/>
      <c r="AGY309" s="8"/>
      <c r="AGZ309" s="8"/>
      <c r="AHA309" s="8"/>
      <c r="AHB309" s="8"/>
      <c r="AHC309" s="8"/>
      <c r="AHD309" s="8"/>
      <c r="AHE309" s="8"/>
      <c r="AHF309" s="8"/>
      <c r="AHG309" s="8"/>
      <c r="AHH309" s="8"/>
      <c r="AHI309" s="8"/>
      <c r="AHJ309" s="8"/>
      <c r="AHK309" s="8"/>
      <c r="AHL309" s="8"/>
      <c r="AHM309" s="8"/>
      <c r="AHN309" s="8"/>
      <c r="AHO309" s="8"/>
      <c r="AHP309" s="8"/>
      <c r="AHQ309" s="8"/>
      <c r="AHR309" s="8"/>
      <c r="AHS309" s="8"/>
      <c r="AHT309" s="8"/>
      <c r="AHU309" s="8"/>
      <c r="AHV309" s="8"/>
      <c r="AHW309" s="8"/>
      <c r="AHX309" s="8"/>
      <c r="AHY309" s="8"/>
      <c r="AHZ309" s="8"/>
      <c r="AIA309" s="8"/>
      <c r="AIB309" s="8"/>
      <c r="AIC309" s="8"/>
      <c r="AID309" s="8"/>
      <c r="AIE309" s="8"/>
      <c r="AIF309" s="8"/>
      <c r="AIG309" s="8"/>
      <c r="AIH309" s="8"/>
      <c r="AII309" s="8"/>
      <c r="AIJ309" s="8"/>
      <c r="AIK309" s="8"/>
      <c r="AIL309" s="8"/>
      <c r="AIM309" s="8"/>
      <c r="AIN309" s="8"/>
      <c r="AIO309" s="8"/>
      <c r="AIP309" s="8"/>
      <c r="AIQ309" s="8"/>
      <c r="AIR309" s="8"/>
      <c r="AIS309" s="8"/>
      <c r="AIT309" s="8"/>
      <c r="AIU309" s="8"/>
      <c r="AIV309" s="8"/>
      <c r="AIW309" s="8"/>
      <c r="AIX309" s="8"/>
      <c r="AIY309" s="8"/>
      <c r="AIZ309" s="8"/>
      <c r="AJA309" s="8"/>
      <c r="AJB309" s="8"/>
      <c r="AJC309" s="8"/>
      <c r="AJD309" s="8"/>
      <c r="AJE309" s="8"/>
      <c r="AJF309" s="8"/>
      <c r="AJG309" s="8"/>
      <c r="AJH309" s="8"/>
      <c r="AJI309" s="8"/>
      <c r="AJJ309" s="8"/>
      <c r="AJK309" s="8"/>
      <c r="AJL309" s="8"/>
      <c r="AJM309" s="8"/>
      <c r="AJN309" s="8"/>
      <c r="AJO309" s="8"/>
      <c r="AJP309" s="8"/>
      <c r="AJQ309" s="8"/>
      <c r="AJR309" s="8"/>
      <c r="AJS309" s="8"/>
      <c r="AJT309" s="8"/>
      <c r="AJU309" s="8"/>
      <c r="AJV309" s="8"/>
      <c r="AJW309" s="8"/>
      <c r="AJX309" s="8"/>
      <c r="AJY309" s="8"/>
      <c r="AJZ309" s="8"/>
      <c r="AKA309" s="8"/>
      <c r="AKB309" s="8"/>
      <c r="AKC309" s="8"/>
      <c r="AKD309" s="8"/>
      <c r="AKE309" s="8"/>
      <c r="AKF309" s="8"/>
      <c r="AKG309" s="8"/>
      <c r="AKH309" s="8"/>
      <c r="AKI309" s="8"/>
      <c r="AKJ309" s="8"/>
      <c r="AKK309" s="8"/>
      <c r="AKL309" s="8"/>
      <c r="AKM309" s="8"/>
      <c r="AKN309" s="8"/>
      <c r="AKO309" s="8"/>
      <c r="AKP309" s="8"/>
      <c r="AKQ309" s="8"/>
    </row>
    <row r="310" spans="1:979" ht="16.5" hidden="1" customHeight="1" x14ac:dyDescent="0.25">
      <c r="A310" s="699"/>
      <c r="B310" s="735">
        <v>247</v>
      </c>
      <c r="C310" s="707">
        <v>223</v>
      </c>
      <c r="D310" s="719">
        <f>C89</f>
        <v>1766294</v>
      </c>
      <c r="E310" s="707">
        <v>223</v>
      </c>
      <c r="F310" s="717"/>
      <c r="G310" s="707">
        <v>223</v>
      </c>
      <c r="H310" s="717">
        <f t="shared" si="75"/>
        <v>1766541</v>
      </c>
      <c r="I310" s="734">
        <v>247</v>
      </c>
      <c r="J310" s="734"/>
      <c r="K310" s="734"/>
      <c r="L310" s="734"/>
      <c r="M310" s="734"/>
      <c r="N310" s="734"/>
      <c r="O310" s="73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7"/>
      <c r="BU310" s="7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8"/>
      <c r="DD310" s="8"/>
      <c r="DE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  <c r="DP310" s="8"/>
      <c r="DQ310" s="8"/>
      <c r="DR310" s="8"/>
      <c r="DS310" s="8"/>
      <c r="DT310" s="8"/>
      <c r="DU310" s="8"/>
      <c r="DV310" s="8"/>
      <c r="DW310" s="8"/>
      <c r="DX310" s="8"/>
      <c r="DY310" s="8"/>
      <c r="DZ310" s="8"/>
      <c r="EA310" s="8"/>
      <c r="EB310" s="8"/>
      <c r="EC310" s="8"/>
      <c r="ED310" s="8"/>
      <c r="EE310" s="8"/>
      <c r="EF310" s="8"/>
      <c r="EG310" s="8"/>
      <c r="EH310" s="8"/>
      <c r="EI310" s="8"/>
      <c r="EJ310" s="8"/>
      <c r="EK310" s="8"/>
      <c r="EL310" s="8"/>
      <c r="EM310" s="8"/>
      <c r="EN310" s="8"/>
      <c r="EO310" s="8"/>
      <c r="EP310" s="8"/>
      <c r="EQ310" s="8"/>
      <c r="ER310" s="8"/>
      <c r="ES310" s="8"/>
      <c r="ET310" s="8"/>
      <c r="EU310" s="8"/>
      <c r="EV310" s="8"/>
      <c r="EW310" s="8"/>
      <c r="EX310" s="8"/>
      <c r="EY310" s="8"/>
      <c r="EZ310" s="8"/>
      <c r="FA310" s="8"/>
      <c r="FB310" s="8"/>
      <c r="FC310" s="8"/>
      <c r="FD310" s="8"/>
      <c r="FE310" s="8"/>
      <c r="FF310" s="8"/>
      <c r="FG310" s="8"/>
      <c r="FH310" s="8"/>
      <c r="FI310" s="8"/>
      <c r="FJ310" s="8"/>
      <c r="FK310" s="8"/>
      <c r="FL310" s="8"/>
      <c r="FM310" s="8"/>
      <c r="FN310" s="8"/>
      <c r="FO310" s="8"/>
      <c r="FP310" s="8"/>
      <c r="FQ310" s="8"/>
      <c r="FR310" s="8"/>
      <c r="FS310" s="8"/>
      <c r="FT310" s="8"/>
      <c r="FU310" s="8"/>
      <c r="FV310" s="8"/>
      <c r="FW310" s="8"/>
      <c r="FX310" s="8"/>
      <c r="FY310" s="8"/>
      <c r="FZ310" s="8"/>
      <c r="GA310" s="8"/>
      <c r="GB310" s="8"/>
      <c r="GC310" s="8"/>
      <c r="GD310" s="8"/>
      <c r="GE310" s="8"/>
      <c r="GF310" s="8"/>
      <c r="GG310" s="8"/>
      <c r="GH310" s="8"/>
      <c r="GI310" s="8"/>
      <c r="GJ310" s="8"/>
      <c r="GK310" s="8"/>
      <c r="GL310" s="8"/>
      <c r="GM310" s="8"/>
      <c r="GN310" s="8"/>
      <c r="GO310" s="8"/>
      <c r="GP310" s="8"/>
      <c r="GQ310" s="8"/>
      <c r="GR310" s="8"/>
      <c r="GS310" s="8"/>
      <c r="GT310" s="8"/>
      <c r="GU310" s="8"/>
      <c r="GV310" s="8"/>
      <c r="GW310" s="8"/>
      <c r="GX310" s="8"/>
      <c r="GY310" s="8"/>
      <c r="GZ310" s="8"/>
      <c r="HA310" s="8"/>
      <c r="HB310" s="8"/>
      <c r="HC310" s="8"/>
      <c r="HD310" s="8"/>
      <c r="HE310" s="8"/>
      <c r="HF310" s="8"/>
      <c r="HG310" s="8"/>
      <c r="HH310" s="8"/>
      <c r="HI310" s="8"/>
      <c r="HJ310" s="8"/>
      <c r="HK310" s="8"/>
      <c r="HL310" s="8"/>
      <c r="HM310" s="8"/>
      <c r="HN310" s="8"/>
      <c r="HO310" s="8"/>
      <c r="HP310" s="8"/>
      <c r="HQ310" s="8"/>
      <c r="HR310" s="8"/>
      <c r="HS310" s="8"/>
      <c r="HT310" s="8"/>
      <c r="HU310" s="8"/>
      <c r="HV310" s="8"/>
      <c r="HW310" s="8"/>
      <c r="HX310" s="8"/>
      <c r="HY310" s="8"/>
      <c r="HZ310" s="8"/>
      <c r="IA310" s="8"/>
      <c r="IB310" s="8"/>
      <c r="IC310" s="8"/>
      <c r="ID310" s="8"/>
      <c r="IE310" s="8"/>
      <c r="IF310" s="8"/>
      <c r="IG310" s="8"/>
      <c r="IH310" s="8"/>
      <c r="II310" s="8"/>
      <c r="IJ310" s="8"/>
      <c r="IK310" s="8"/>
      <c r="IL310" s="8"/>
      <c r="IM310" s="8"/>
      <c r="IN310" s="8"/>
      <c r="IO310" s="8"/>
      <c r="IP310" s="8"/>
      <c r="IQ310" s="8"/>
      <c r="IR310" s="8"/>
      <c r="IS310" s="8"/>
      <c r="IT310" s="8"/>
      <c r="IU310" s="8"/>
      <c r="IV310" s="8"/>
      <c r="IW310" s="8"/>
      <c r="IX310" s="8"/>
      <c r="IY310" s="8"/>
      <c r="IZ310" s="8"/>
      <c r="JA310" s="8"/>
      <c r="JB310" s="8"/>
      <c r="JC310" s="8"/>
      <c r="JD310" s="8"/>
      <c r="JE310" s="8"/>
      <c r="JF310" s="8"/>
      <c r="JG310" s="8"/>
      <c r="JH310" s="8"/>
      <c r="JI310" s="8"/>
      <c r="JJ310" s="8"/>
      <c r="JK310" s="8"/>
      <c r="JL310" s="8"/>
      <c r="JM310" s="8"/>
      <c r="JN310" s="8"/>
      <c r="JO310" s="8"/>
      <c r="JP310" s="8"/>
      <c r="JQ310" s="8"/>
      <c r="JR310" s="8"/>
      <c r="JS310" s="8"/>
      <c r="JT310" s="8"/>
      <c r="JU310" s="8"/>
      <c r="JV310" s="8"/>
      <c r="JW310" s="8"/>
      <c r="JX310" s="8"/>
      <c r="JY310" s="8"/>
      <c r="JZ310" s="8"/>
      <c r="KA310" s="8"/>
      <c r="KB310" s="8"/>
      <c r="KC310" s="8"/>
      <c r="KD310" s="8"/>
      <c r="KE310" s="8"/>
      <c r="KF310" s="8"/>
      <c r="KG310" s="8"/>
      <c r="KH310" s="8"/>
      <c r="KI310" s="8"/>
      <c r="KJ310" s="8"/>
      <c r="KK310" s="8"/>
      <c r="KL310" s="8"/>
      <c r="KM310" s="8"/>
      <c r="KN310" s="8"/>
      <c r="KO310" s="8"/>
      <c r="KP310" s="8"/>
      <c r="KQ310" s="8"/>
      <c r="KR310" s="8"/>
      <c r="KS310" s="8"/>
      <c r="KT310" s="8"/>
      <c r="KU310" s="8"/>
      <c r="KV310" s="8"/>
      <c r="KW310" s="8"/>
      <c r="KX310" s="8"/>
      <c r="KY310" s="8"/>
      <c r="KZ310" s="8"/>
      <c r="LA310" s="8"/>
      <c r="LB310" s="8"/>
      <c r="LC310" s="8"/>
      <c r="LD310" s="8"/>
      <c r="LE310" s="8"/>
      <c r="LF310" s="8"/>
      <c r="LG310" s="8"/>
      <c r="LH310" s="8"/>
      <c r="LI310" s="8"/>
      <c r="LJ310" s="8"/>
      <c r="LK310" s="8"/>
      <c r="LL310" s="8"/>
      <c r="LM310" s="8"/>
      <c r="LN310" s="8"/>
      <c r="LO310" s="8"/>
      <c r="LP310" s="8"/>
      <c r="LQ310" s="8"/>
      <c r="LR310" s="8"/>
      <c r="LS310" s="8"/>
      <c r="LT310" s="8"/>
      <c r="LU310" s="8"/>
      <c r="LV310" s="8"/>
      <c r="LW310" s="8"/>
      <c r="LX310" s="8"/>
      <c r="LY310" s="8"/>
      <c r="LZ310" s="8"/>
      <c r="MA310" s="8"/>
      <c r="MB310" s="8"/>
      <c r="MC310" s="8"/>
      <c r="MD310" s="8"/>
      <c r="ME310" s="8"/>
      <c r="MF310" s="8"/>
      <c r="MG310" s="8"/>
      <c r="MH310" s="8"/>
      <c r="MI310" s="8"/>
      <c r="MJ310" s="8"/>
      <c r="MK310" s="8"/>
      <c r="ML310" s="8"/>
      <c r="MM310" s="8"/>
      <c r="MN310" s="8"/>
      <c r="MO310" s="8"/>
      <c r="MP310" s="8"/>
      <c r="MQ310" s="8"/>
      <c r="MR310" s="8"/>
      <c r="MS310" s="8"/>
      <c r="MT310" s="8"/>
      <c r="MU310" s="8"/>
      <c r="MV310" s="8"/>
      <c r="MW310" s="8"/>
      <c r="MX310" s="8"/>
      <c r="MY310" s="8"/>
      <c r="MZ310" s="8"/>
      <c r="NA310" s="8"/>
      <c r="NB310" s="8"/>
      <c r="NC310" s="8"/>
      <c r="ND310" s="8"/>
      <c r="NE310" s="8"/>
      <c r="NF310" s="8"/>
      <c r="NG310" s="8"/>
      <c r="NH310" s="8"/>
      <c r="NI310" s="8"/>
      <c r="NJ310" s="8"/>
      <c r="NK310" s="8"/>
      <c r="NL310" s="8"/>
      <c r="NM310" s="8"/>
      <c r="NN310" s="8"/>
      <c r="NO310" s="8"/>
      <c r="NP310" s="8"/>
      <c r="NQ310" s="8"/>
      <c r="NR310" s="8"/>
      <c r="NS310" s="8"/>
      <c r="NT310" s="8"/>
      <c r="NU310" s="8"/>
      <c r="NV310" s="8"/>
      <c r="NW310" s="8"/>
      <c r="NX310" s="8"/>
      <c r="NY310" s="8"/>
      <c r="NZ310" s="8"/>
      <c r="OA310" s="8"/>
      <c r="OB310" s="8"/>
      <c r="OC310" s="8"/>
      <c r="OD310" s="8"/>
      <c r="OE310" s="8"/>
      <c r="OF310" s="8"/>
      <c r="OG310" s="8"/>
      <c r="OH310" s="8"/>
      <c r="OI310" s="8"/>
      <c r="OJ310" s="8"/>
      <c r="OK310" s="8"/>
      <c r="OL310" s="8"/>
      <c r="OM310" s="8"/>
      <c r="ON310" s="8"/>
      <c r="OO310" s="8"/>
      <c r="OP310" s="8"/>
      <c r="OQ310" s="8"/>
      <c r="OR310" s="8"/>
      <c r="OS310" s="8"/>
      <c r="OT310" s="8"/>
      <c r="OU310" s="8"/>
      <c r="OV310" s="8"/>
      <c r="OW310" s="8"/>
      <c r="OX310" s="8"/>
      <c r="OY310" s="8"/>
      <c r="OZ310" s="8"/>
      <c r="PA310" s="8"/>
      <c r="PB310" s="8"/>
      <c r="PC310" s="8"/>
      <c r="PD310" s="8"/>
      <c r="PE310" s="8"/>
      <c r="PF310" s="8"/>
      <c r="PG310" s="8"/>
      <c r="PH310" s="8"/>
      <c r="PI310" s="8"/>
      <c r="PJ310" s="8"/>
      <c r="PK310" s="8"/>
      <c r="PL310" s="8"/>
      <c r="PM310" s="8"/>
      <c r="PN310" s="8"/>
      <c r="PO310" s="8"/>
      <c r="PP310" s="8"/>
      <c r="PQ310" s="8"/>
      <c r="PR310" s="8"/>
      <c r="PS310" s="8"/>
      <c r="PT310" s="8"/>
      <c r="PU310" s="8"/>
      <c r="PV310" s="8"/>
      <c r="PW310" s="8"/>
      <c r="PX310" s="8"/>
      <c r="PY310" s="8"/>
      <c r="PZ310" s="8"/>
      <c r="QA310" s="8"/>
      <c r="QB310" s="8"/>
      <c r="QC310" s="8"/>
      <c r="QD310" s="8"/>
      <c r="QE310" s="8"/>
      <c r="QF310" s="8"/>
      <c r="QG310" s="8"/>
      <c r="QH310" s="8"/>
      <c r="QI310" s="8"/>
      <c r="QJ310" s="8"/>
      <c r="QK310" s="8"/>
      <c r="QL310" s="8"/>
      <c r="QM310" s="8"/>
      <c r="QN310" s="8"/>
      <c r="QO310" s="8"/>
      <c r="QP310" s="8"/>
      <c r="QQ310" s="8"/>
      <c r="QR310" s="8"/>
      <c r="QS310" s="8"/>
      <c r="QT310" s="8"/>
      <c r="QU310" s="8"/>
      <c r="QV310" s="8"/>
      <c r="QW310" s="8"/>
      <c r="QX310" s="8"/>
      <c r="QY310" s="8"/>
      <c r="QZ310" s="8"/>
      <c r="RA310" s="8"/>
      <c r="RB310" s="8"/>
      <c r="RC310" s="8"/>
      <c r="RD310" s="8"/>
      <c r="RE310" s="8"/>
      <c r="RF310" s="8"/>
      <c r="RG310" s="8"/>
      <c r="RH310" s="8"/>
      <c r="RI310" s="8"/>
      <c r="RJ310" s="8"/>
      <c r="RK310" s="8"/>
      <c r="RL310" s="8"/>
      <c r="RM310" s="8"/>
      <c r="RN310" s="8"/>
      <c r="RO310" s="8"/>
      <c r="RP310" s="8"/>
      <c r="RQ310" s="8"/>
      <c r="RR310" s="8"/>
      <c r="RS310" s="8"/>
      <c r="RT310" s="8"/>
      <c r="RU310" s="8"/>
      <c r="RV310" s="8"/>
      <c r="RW310" s="8"/>
      <c r="RX310" s="8"/>
      <c r="RY310" s="8"/>
      <c r="RZ310" s="8"/>
      <c r="SA310" s="8"/>
      <c r="SB310" s="8"/>
      <c r="SC310" s="8"/>
      <c r="SD310" s="8"/>
      <c r="SE310" s="8"/>
      <c r="SF310" s="8"/>
      <c r="SG310" s="8"/>
      <c r="SH310" s="8"/>
      <c r="SI310" s="8"/>
      <c r="SJ310" s="8"/>
      <c r="SK310" s="8"/>
      <c r="SL310" s="8"/>
      <c r="SM310" s="8"/>
      <c r="SN310" s="8"/>
      <c r="SO310" s="8"/>
      <c r="SP310" s="8"/>
      <c r="SQ310" s="8"/>
      <c r="SR310" s="8"/>
      <c r="SS310" s="8"/>
      <c r="ST310" s="8"/>
      <c r="SU310" s="8"/>
      <c r="SV310" s="8"/>
      <c r="SW310" s="8"/>
      <c r="SX310" s="8"/>
      <c r="SY310" s="8"/>
      <c r="SZ310" s="8"/>
      <c r="TA310" s="8"/>
      <c r="TB310" s="8"/>
      <c r="TC310" s="8"/>
      <c r="TD310" s="8"/>
      <c r="TE310" s="8"/>
      <c r="TF310" s="8"/>
      <c r="TG310" s="8"/>
      <c r="TH310" s="8"/>
      <c r="TI310" s="8"/>
      <c r="TJ310" s="8"/>
      <c r="TK310" s="8"/>
      <c r="TL310" s="8"/>
      <c r="TM310" s="8"/>
      <c r="TN310" s="8"/>
      <c r="TO310" s="8"/>
      <c r="TP310" s="8"/>
      <c r="TQ310" s="8"/>
      <c r="TR310" s="8"/>
      <c r="TS310" s="8"/>
      <c r="TT310" s="8"/>
      <c r="TU310" s="8"/>
      <c r="TV310" s="8"/>
      <c r="TW310" s="8"/>
      <c r="TX310" s="8"/>
      <c r="TY310" s="8"/>
      <c r="TZ310" s="8"/>
      <c r="UA310" s="8"/>
      <c r="UB310" s="8"/>
      <c r="UC310" s="8"/>
      <c r="UD310" s="8"/>
      <c r="UE310" s="8"/>
      <c r="UF310" s="8"/>
      <c r="UG310" s="8"/>
      <c r="UH310" s="8"/>
      <c r="UI310" s="8"/>
      <c r="UJ310" s="8"/>
      <c r="UK310" s="8"/>
      <c r="UL310" s="8"/>
      <c r="UM310" s="8"/>
      <c r="UN310" s="8"/>
      <c r="UO310" s="8"/>
      <c r="UP310" s="8"/>
      <c r="UQ310" s="8"/>
      <c r="UR310" s="8"/>
      <c r="US310" s="8"/>
      <c r="UT310" s="8"/>
      <c r="UU310" s="8"/>
      <c r="UV310" s="8"/>
      <c r="UW310" s="8"/>
      <c r="UX310" s="8"/>
      <c r="UY310" s="8"/>
      <c r="UZ310" s="8"/>
      <c r="VA310" s="8"/>
      <c r="VB310" s="8"/>
      <c r="VC310" s="8"/>
      <c r="VD310" s="8"/>
      <c r="VE310" s="8"/>
      <c r="VF310" s="8"/>
      <c r="VG310" s="8"/>
      <c r="VH310" s="8"/>
      <c r="VI310" s="8"/>
      <c r="VJ310" s="8"/>
      <c r="VK310" s="8"/>
      <c r="VL310" s="8"/>
      <c r="VM310" s="8"/>
      <c r="VN310" s="8"/>
      <c r="VO310" s="8"/>
      <c r="VP310" s="8"/>
      <c r="VQ310" s="8"/>
      <c r="VR310" s="8"/>
      <c r="VS310" s="8"/>
      <c r="VT310" s="8"/>
      <c r="VU310" s="8"/>
      <c r="VV310" s="8"/>
      <c r="VW310" s="8"/>
      <c r="VX310" s="8"/>
      <c r="VY310" s="8"/>
      <c r="VZ310" s="8"/>
      <c r="WA310" s="8"/>
      <c r="WB310" s="8"/>
      <c r="WC310" s="8"/>
      <c r="WD310" s="8"/>
      <c r="WE310" s="8"/>
      <c r="WF310" s="8"/>
      <c r="WG310" s="8"/>
      <c r="WH310" s="8"/>
      <c r="WI310" s="8"/>
      <c r="WJ310" s="8"/>
      <c r="WK310" s="8"/>
      <c r="WL310" s="8"/>
      <c r="WM310" s="8"/>
      <c r="WN310" s="8"/>
      <c r="WO310" s="8"/>
      <c r="WP310" s="8"/>
      <c r="WQ310" s="8"/>
      <c r="WR310" s="8"/>
      <c r="WS310" s="8"/>
      <c r="WT310" s="8"/>
      <c r="WU310" s="8"/>
      <c r="WV310" s="8"/>
      <c r="WW310" s="8"/>
      <c r="WX310" s="8"/>
      <c r="WY310" s="8"/>
      <c r="WZ310" s="8"/>
      <c r="XA310" s="8"/>
      <c r="XB310" s="8"/>
      <c r="XC310" s="8"/>
      <c r="XD310" s="8"/>
      <c r="XE310" s="8"/>
      <c r="XF310" s="8"/>
      <c r="XG310" s="8"/>
      <c r="XH310" s="8"/>
      <c r="XI310" s="8"/>
      <c r="XJ310" s="8"/>
      <c r="XK310" s="8"/>
      <c r="XL310" s="8"/>
      <c r="XM310" s="8"/>
      <c r="XN310" s="8"/>
      <c r="XO310" s="8"/>
      <c r="XP310" s="8"/>
      <c r="XQ310" s="8"/>
      <c r="XR310" s="8"/>
      <c r="XS310" s="8"/>
      <c r="XT310" s="8"/>
      <c r="XU310" s="8"/>
      <c r="XV310" s="8"/>
      <c r="XW310" s="8"/>
      <c r="XX310" s="8"/>
      <c r="XY310" s="8"/>
      <c r="XZ310" s="8"/>
      <c r="YA310" s="8"/>
      <c r="YB310" s="8"/>
      <c r="YC310" s="8"/>
      <c r="YD310" s="8"/>
      <c r="YE310" s="8"/>
      <c r="YF310" s="8"/>
      <c r="YG310" s="8"/>
      <c r="YH310" s="8"/>
      <c r="YI310" s="8"/>
      <c r="YJ310" s="8"/>
      <c r="YK310" s="8"/>
      <c r="YL310" s="8"/>
      <c r="YM310" s="8"/>
      <c r="YN310" s="8"/>
      <c r="YO310" s="8"/>
      <c r="YP310" s="8"/>
      <c r="YQ310" s="8"/>
      <c r="YR310" s="8"/>
      <c r="YS310" s="8"/>
      <c r="YT310" s="8"/>
      <c r="YU310" s="8"/>
      <c r="YV310" s="8"/>
      <c r="YW310" s="8"/>
      <c r="YX310" s="8"/>
      <c r="YY310" s="8"/>
      <c r="YZ310" s="8"/>
      <c r="ZA310" s="8"/>
      <c r="ZB310" s="8"/>
      <c r="ZC310" s="8"/>
      <c r="ZD310" s="8"/>
      <c r="ZE310" s="8"/>
      <c r="ZF310" s="8"/>
      <c r="ZG310" s="8"/>
      <c r="ZH310" s="8"/>
      <c r="ZI310" s="8"/>
      <c r="ZJ310" s="8"/>
      <c r="ZK310" s="8"/>
      <c r="ZL310" s="8"/>
      <c r="ZM310" s="8"/>
      <c r="ZN310" s="8"/>
      <c r="ZO310" s="8"/>
      <c r="ZP310" s="8"/>
      <c r="ZQ310" s="8"/>
      <c r="ZR310" s="8"/>
      <c r="ZS310" s="8"/>
      <c r="ZT310" s="8"/>
      <c r="ZU310" s="8"/>
      <c r="ZV310" s="8"/>
      <c r="ZW310" s="8"/>
      <c r="ZX310" s="8"/>
      <c r="ZY310" s="8"/>
      <c r="ZZ310" s="8"/>
      <c r="AAA310" s="8"/>
      <c r="AAB310" s="8"/>
      <c r="AAC310" s="8"/>
      <c r="AAD310" s="8"/>
      <c r="AAE310" s="8"/>
      <c r="AAF310" s="8"/>
      <c r="AAG310" s="8"/>
      <c r="AAH310" s="8"/>
      <c r="AAI310" s="8"/>
      <c r="AAJ310" s="8"/>
      <c r="AAK310" s="8"/>
      <c r="AAL310" s="8"/>
      <c r="AAM310" s="8"/>
      <c r="AAN310" s="8"/>
      <c r="AAO310" s="8"/>
      <c r="AAP310" s="8"/>
      <c r="AAQ310" s="8"/>
      <c r="AAR310" s="8"/>
      <c r="AAS310" s="8"/>
      <c r="AAT310" s="8"/>
      <c r="AAU310" s="8"/>
      <c r="AAV310" s="8"/>
      <c r="AAW310" s="8"/>
      <c r="AAX310" s="8"/>
      <c r="AAY310" s="8"/>
      <c r="AAZ310" s="8"/>
      <c r="ABA310" s="8"/>
      <c r="ABB310" s="8"/>
      <c r="ABC310" s="8"/>
      <c r="ABD310" s="8"/>
      <c r="ABE310" s="8"/>
      <c r="ABF310" s="8"/>
      <c r="ABG310" s="8"/>
      <c r="ABH310" s="8"/>
      <c r="ABI310" s="8"/>
      <c r="ABJ310" s="8"/>
      <c r="ABK310" s="8"/>
      <c r="ABL310" s="8"/>
      <c r="ABM310" s="8"/>
      <c r="ABN310" s="8"/>
      <c r="ABO310" s="8"/>
      <c r="ABP310" s="8"/>
      <c r="ABQ310" s="8"/>
      <c r="ABR310" s="8"/>
      <c r="ABS310" s="8"/>
      <c r="ABT310" s="8"/>
      <c r="ABU310" s="8"/>
      <c r="ABV310" s="8"/>
      <c r="ABW310" s="8"/>
      <c r="ABX310" s="8"/>
      <c r="ABY310" s="8"/>
      <c r="ABZ310" s="8"/>
      <c r="ACA310" s="8"/>
      <c r="ACB310" s="8"/>
      <c r="ACC310" s="8"/>
      <c r="ACD310" s="8"/>
      <c r="ACE310" s="8"/>
      <c r="ACF310" s="8"/>
      <c r="ACG310" s="8"/>
      <c r="ACH310" s="8"/>
      <c r="ACI310" s="8"/>
      <c r="ACJ310" s="8"/>
      <c r="ACK310" s="8"/>
      <c r="ACL310" s="8"/>
      <c r="ACM310" s="8"/>
      <c r="ACN310" s="8"/>
      <c r="ACO310" s="8"/>
      <c r="ACP310" s="8"/>
      <c r="ACQ310" s="8"/>
      <c r="ACR310" s="8"/>
      <c r="ACS310" s="8"/>
      <c r="ACT310" s="8"/>
      <c r="ACU310" s="8"/>
      <c r="ACV310" s="8"/>
      <c r="ACW310" s="8"/>
      <c r="ACX310" s="8"/>
      <c r="ACY310" s="8"/>
      <c r="ACZ310" s="8"/>
      <c r="ADA310" s="8"/>
      <c r="ADB310" s="8"/>
      <c r="ADC310" s="8"/>
      <c r="ADD310" s="8"/>
      <c r="ADE310" s="8"/>
      <c r="ADF310" s="8"/>
      <c r="ADG310" s="8"/>
      <c r="ADH310" s="8"/>
      <c r="ADI310" s="8"/>
      <c r="ADJ310" s="8"/>
      <c r="ADK310" s="8"/>
      <c r="ADL310" s="8"/>
      <c r="ADM310" s="8"/>
      <c r="ADN310" s="8"/>
      <c r="ADO310" s="8"/>
      <c r="ADP310" s="8"/>
      <c r="ADQ310" s="8"/>
      <c r="ADR310" s="8"/>
      <c r="ADS310" s="8"/>
      <c r="ADT310" s="8"/>
      <c r="ADU310" s="8"/>
      <c r="ADV310" s="8"/>
      <c r="ADW310" s="8"/>
      <c r="ADX310" s="8"/>
      <c r="ADY310" s="8"/>
      <c r="ADZ310" s="8"/>
      <c r="AEA310" s="8"/>
      <c r="AEB310" s="8"/>
      <c r="AEC310" s="8"/>
      <c r="AED310" s="8"/>
      <c r="AEE310" s="8"/>
      <c r="AEF310" s="8"/>
      <c r="AEG310" s="8"/>
      <c r="AEH310" s="8"/>
      <c r="AEI310" s="8"/>
      <c r="AEJ310" s="8"/>
      <c r="AEK310" s="8"/>
      <c r="AEL310" s="8"/>
      <c r="AEM310" s="8"/>
      <c r="AEN310" s="8"/>
      <c r="AEO310" s="8"/>
      <c r="AEP310" s="8"/>
      <c r="AEQ310" s="8"/>
      <c r="AER310" s="8"/>
      <c r="AES310" s="8"/>
      <c r="AET310" s="8"/>
      <c r="AEU310" s="8"/>
      <c r="AEV310" s="8"/>
      <c r="AEW310" s="8"/>
      <c r="AEX310" s="8"/>
      <c r="AEY310" s="8"/>
      <c r="AEZ310" s="8"/>
      <c r="AFA310" s="8"/>
      <c r="AFB310" s="8"/>
      <c r="AFC310" s="8"/>
      <c r="AFD310" s="8"/>
      <c r="AFE310" s="8"/>
      <c r="AFF310" s="8"/>
      <c r="AFG310" s="8"/>
      <c r="AFH310" s="8"/>
      <c r="AFI310" s="8"/>
      <c r="AFJ310" s="8"/>
      <c r="AFK310" s="8"/>
      <c r="AFL310" s="8"/>
      <c r="AFM310" s="8"/>
      <c r="AFN310" s="8"/>
      <c r="AFO310" s="8"/>
      <c r="AFP310" s="8"/>
      <c r="AFQ310" s="8"/>
      <c r="AFR310" s="8"/>
      <c r="AFS310" s="8"/>
      <c r="AFT310" s="8"/>
      <c r="AFU310" s="8"/>
      <c r="AFV310" s="8"/>
      <c r="AFW310" s="8"/>
      <c r="AFX310" s="8"/>
      <c r="AFY310" s="8"/>
      <c r="AFZ310" s="8"/>
      <c r="AGA310" s="8"/>
      <c r="AGB310" s="8"/>
      <c r="AGC310" s="8"/>
      <c r="AGD310" s="8"/>
      <c r="AGE310" s="8"/>
      <c r="AGF310" s="8"/>
      <c r="AGG310" s="8"/>
      <c r="AGH310" s="8"/>
      <c r="AGI310" s="8"/>
      <c r="AGJ310" s="8"/>
      <c r="AGK310" s="8"/>
      <c r="AGL310" s="8"/>
      <c r="AGM310" s="8"/>
      <c r="AGN310" s="8"/>
      <c r="AGO310" s="8"/>
      <c r="AGP310" s="8"/>
      <c r="AGQ310" s="8"/>
      <c r="AGR310" s="8"/>
      <c r="AGS310" s="8"/>
      <c r="AGT310" s="8"/>
      <c r="AGU310" s="8"/>
      <c r="AGV310" s="8"/>
      <c r="AGW310" s="8"/>
      <c r="AGX310" s="8"/>
      <c r="AGY310" s="8"/>
      <c r="AGZ310" s="8"/>
      <c r="AHA310" s="8"/>
      <c r="AHB310" s="8"/>
      <c r="AHC310" s="8"/>
      <c r="AHD310" s="8"/>
      <c r="AHE310" s="8"/>
      <c r="AHF310" s="8"/>
      <c r="AHG310" s="8"/>
      <c r="AHH310" s="8"/>
      <c r="AHI310" s="8"/>
      <c r="AHJ310" s="8"/>
      <c r="AHK310" s="8"/>
      <c r="AHL310" s="8"/>
      <c r="AHM310" s="8"/>
      <c r="AHN310" s="8"/>
      <c r="AHO310" s="8"/>
      <c r="AHP310" s="8"/>
      <c r="AHQ310" s="8"/>
      <c r="AHR310" s="8"/>
      <c r="AHS310" s="8"/>
      <c r="AHT310" s="8"/>
      <c r="AHU310" s="8"/>
      <c r="AHV310" s="8"/>
      <c r="AHW310" s="8"/>
      <c r="AHX310" s="8"/>
      <c r="AHY310" s="8"/>
      <c r="AHZ310" s="8"/>
      <c r="AIA310" s="8"/>
      <c r="AIB310" s="8"/>
      <c r="AIC310" s="8"/>
      <c r="AID310" s="8"/>
      <c r="AIE310" s="8"/>
      <c r="AIF310" s="8"/>
      <c r="AIG310" s="8"/>
      <c r="AIH310" s="8"/>
      <c r="AII310" s="8"/>
      <c r="AIJ310" s="8"/>
      <c r="AIK310" s="8"/>
      <c r="AIL310" s="8"/>
      <c r="AIM310" s="8"/>
      <c r="AIN310" s="8"/>
      <c r="AIO310" s="8"/>
      <c r="AIP310" s="8"/>
      <c r="AIQ310" s="8"/>
      <c r="AIR310" s="8"/>
      <c r="AIS310" s="8"/>
      <c r="AIT310" s="8"/>
      <c r="AIU310" s="8"/>
      <c r="AIV310" s="8"/>
      <c r="AIW310" s="8"/>
      <c r="AIX310" s="8"/>
      <c r="AIY310" s="8"/>
      <c r="AIZ310" s="8"/>
      <c r="AJA310" s="8"/>
      <c r="AJB310" s="8"/>
      <c r="AJC310" s="8"/>
      <c r="AJD310" s="8"/>
      <c r="AJE310" s="8"/>
      <c r="AJF310" s="8"/>
      <c r="AJG310" s="8"/>
      <c r="AJH310" s="8"/>
      <c r="AJI310" s="8"/>
      <c r="AJJ310" s="8"/>
      <c r="AJK310" s="8"/>
      <c r="AJL310" s="8"/>
      <c r="AJM310" s="8"/>
      <c r="AJN310" s="8"/>
      <c r="AJO310" s="8"/>
      <c r="AJP310" s="8"/>
      <c r="AJQ310" s="8"/>
      <c r="AJR310" s="8"/>
      <c r="AJS310" s="8"/>
      <c r="AJT310" s="8"/>
      <c r="AJU310" s="8"/>
      <c r="AJV310" s="8"/>
      <c r="AJW310" s="8"/>
      <c r="AJX310" s="8"/>
      <c r="AJY310" s="8"/>
      <c r="AJZ310" s="8"/>
      <c r="AKA310" s="8"/>
      <c r="AKB310" s="8"/>
      <c r="AKC310" s="8"/>
      <c r="AKD310" s="8"/>
      <c r="AKE310" s="8"/>
      <c r="AKF310" s="8"/>
      <c r="AKG310" s="8"/>
      <c r="AKH310" s="8"/>
      <c r="AKI310" s="8"/>
      <c r="AKJ310" s="8"/>
      <c r="AKK310" s="8"/>
      <c r="AKL310" s="8"/>
      <c r="AKM310" s="8"/>
      <c r="AKN310" s="8"/>
      <c r="AKO310" s="8"/>
      <c r="AKP310" s="8"/>
      <c r="AKQ310" s="8"/>
    </row>
    <row r="311" spans="1:979" ht="16.5" hidden="1" customHeight="1" x14ac:dyDescent="0.25">
      <c r="A311" s="699"/>
      <c r="B311" s="734"/>
      <c r="C311" s="736">
        <v>223</v>
      </c>
      <c r="D311" s="717">
        <f>D309+D310</f>
        <v>2035295</v>
      </c>
      <c r="E311" s="736">
        <v>223</v>
      </c>
      <c r="F311" s="717">
        <f>F309+F310</f>
        <v>0</v>
      </c>
      <c r="G311" s="736">
        <v>223</v>
      </c>
      <c r="H311" s="717">
        <f t="shared" si="75"/>
        <v>2035295</v>
      </c>
      <c r="I311" s="702"/>
      <c r="J311" s="702"/>
      <c r="K311" s="702"/>
      <c r="L311" s="702"/>
      <c r="M311" s="702"/>
      <c r="N311" s="702"/>
      <c r="O311" s="702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7"/>
      <c r="BU311" s="7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8"/>
      <c r="DD311" s="8"/>
      <c r="DE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  <c r="DP311" s="8"/>
      <c r="DQ311" s="8"/>
      <c r="DR311" s="8"/>
      <c r="DS311" s="8"/>
      <c r="DT311" s="8"/>
      <c r="DU311" s="8"/>
      <c r="DV311" s="8"/>
      <c r="DW311" s="8"/>
      <c r="DX311" s="8"/>
      <c r="DY311" s="8"/>
      <c r="DZ311" s="8"/>
      <c r="EA311" s="8"/>
      <c r="EB311" s="8"/>
      <c r="EC311" s="8"/>
      <c r="ED311" s="8"/>
      <c r="EE311" s="8"/>
      <c r="EF311" s="8"/>
      <c r="EG311" s="8"/>
      <c r="EH311" s="8"/>
      <c r="EI311" s="8"/>
      <c r="EJ311" s="8"/>
      <c r="EK311" s="8"/>
      <c r="EL311" s="8"/>
      <c r="EM311" s="8"/>
      <c r="EN311" s="8"/>
      <c r="EO311" s="8"/>
      <c r="EP311" s="8"/>
      <c r="EQ311" s="8"/>
      <c r="ER311" s="8"/>
      <c r="ES311" s="8"/>
      <c r="ET311" s="8"/>
      <c r="EU311" s="8"/>
      <c r="EV311" s="8"/>
      <c r="EW311" s="8"/>
      <c r="EX311" s="8"/>
      <c r="EY311" s="8"/>
      <c r="EZ311" s="8"/>
      <c r="FA311" s="8"/>
      <c r="FB311" s="8"/>
      <c r="FC311" s="8"/>
      <c r="FD311" s="8"/>
      <c r="FE311" s="8"/>
      <c r="FF311" s="8"/>
      <c r="FG311" s="8"/>
      <c r="FH311" s="8"/>
      <c r="FI311" s="8"/>
      <c r="FJ311" s="8"/>
      <c r="FK311" s="8"/>
      <c r="FL311" s="8"/>
      <c r="FM311" s="8"/>
      <c r="FN311" s="8"/>
      <c r="FO311" s="8"/>
      <c r="FP311" s="8"/>
      <c r="FQ311" s="8"/>
      <c r="FR311" s="8"/>
      <c r="FS311" s="8"/>
      <c r="FT311" s="8"/>
      <c r="FU311" s="8"/>
      <c r="FV311" s="8"/>
      <c r="FW311" s="8"/>
      <c r="FX311" s="8"/>
      <c r="FY311" s="8"/>
      <c r="FZ311" s="8"/>
      <c r="GA311" s="8"/>
      <c r="GB311" s="8"/>
      <c r="GC311" s="8"/>
      <c r="GD311" s="8"/>
      <c r="GE311" s="8"/>
      <c r="GF311" s="8"/>
      <c r="GG311" s="8"/>
      <c r="GH311" s="8"/>
      <c r="GI311" s="8"/>
      <c r="GJ311" s="8"/>
      <c r="GK311" s="8"/>
      <c r="GL311" s="8"/>
      <c r="GM311" s="8"/>
      <c r="GN311" s="8"/>
      <c r="GO311" s="8"/>
      <c r="GP311" s="8"/>
      <c r="GQ311" s="8"/>
      <c r="GR311" s="8"/>
      <c r="GS311" s="8"/>
      <c r="GT311" s="8"/>
      <c r="GU311" s="8"/>
      <c r="GV311" s="8"/>
      <c r="GW311" s="8"/>
      <c r="GX311" s="8"/>
      <c r="GY311" s="8"/>
      <c r="GZ311" s="8"/>
      <c r="HA311" s="8"/>
      <c r="HB311" s="8"/>
      <c r="HC311" s="8"/>
      <c r="HD311" s="8"/>
      <c r="HE311" s="8"/>
      <c r="HF311" s="8"/>
      <c r="HG311" s="8"/>
      <c r="HH311" s="8"/>
      <c r="HI311" s="8"/>
      <c r="HJ311" s="8"/>
      <c r="HK311" s="8"/>
      <c r="HL311" s="8"/>
      <c r="HM311" s="8"/>
      <c r="HN311" s="8"/>
      <c r="HO311" s="8"/>
      <c r="HP311" s="8"/>
      <c r="HQ311" s="8"/>
      <c r="HR311" s="8"/>
      <c r="HS311" s="8"/>
      <c r="HT311" s="8"/>
      <c r="HU311" s="8"/>
      <c r="HV311" s="8"/>
      <c r="HW311" s="8"/>
      <c r="HX311" s="8"/>
      <c r="HY311" s="8"/>
      <c r="HZ311" s="8"/>
      <c r="IA311" s="8"/>
      <c r="IB311" s="8"/>
      <c r="IC311" s="8"/>
      <c r="ID311" s="8"/>
      <c r="IE311" s="8"/>
      <c r="IF311" s="8"/>
      <c r="IG311" s="8"/>
      <c r="IH311" s="8"/>
      <c r="II311" s="8"/>
      <c r="IJ311" s="8"/>
      <c r="IK311" s="8"/>
      <c r="IL311" s="8"/>
      <c r="IM311" s="8"/>
      <c r="IN311" s="8"/>
      <c r="IO311" s="8"/>
      <c r="IP311" s="8"/>
      <c r="IQ311" s="8"/>
      <c r="IR311" s="8"/>
      <c r="IS311" s="8"/>
      <c r="IT311" s="8"/>
      <c r="IU311" s="8"/>
      <c r="IV311" s="8"/>
      <c r="IW311" s="8"/>
      <c r="IX311" s="8"/>
      <c r="IY311" s="8"/>
      <c r="IZ311" s="8"/>
      <c r="JA311" s="8"/>
      <c r="JB311" s="8"/>
      <c r="JC311" s="8"/>
      <c r="JD311" s="8"/>
      <c r="JE311" s="8"/>
      <c r="JF311" s="8"/>
      <c r="JG311" s="8"/>
      <c r="JH311" s="8"/>
      <c r="JI311" s="8"/>
      <c r="JJ311" s="8"/>
      <c r="JK311" s="8"/>
      <c r="JL311" s="8"/>
      <c r="JM311" s="8"/>
      <c r="JN311" s="8"/>
      <c r="JO311" s="8"/>
      <c r="JP311" s="8"/>
      <c r="JQ311" s="8"/>
      <c r="JR311" s="8"/>
      <c r="JS311" s="8"/>
      <c r="JT311" s="8"/>
      <c r="JU311" s="8"/>
      <c r="JV311" s="8"/>
      <c r="JW311" s="8"/>
      <c r="JX311" s="8"/>
      <c r="JY311" s="8"/>
      <c r="JZ311" s="8"/>
      <c r="KA311" s="8"/>
      <c r="KB311" s="8"/>
      <c r="KC311" s="8"/>
      <c r="KD311" s="8"/>
      <c r="KE311" s="8"/>
      <c r="KF311" s="8"/>
      <c r="KG311" s="8"/>
      <c r="KH311" s="8"/>
      <c r="KI311" s="8"/>
      <c r="KJ311" s="8"/>
      <c r="KK311" s="8"/>
      <c r="KL311" s="8"/>
      <c r="KM311" s="8"/>
      <c r="KN311" s="8"/>
      <c r="KO311" s="8"/>
      <c r="KP311" s="8"/>
      <c r="KQ311" s="8"/>
      <c r="KR311" s="8"/>
      <c r="KS311" s="8"/>
      <c r="KT311" s="8"/>
      <c r="KU311" s="8"/>
      <c r="KV311" s="8"/>
      <c r="KW311" s="8"/>
      <c r="KX311" s="8"/>
      <c r="KY311" s="8"/>
      <c r="KZ311" s="8"/>
      <c r="LA311" s="8"/>
      <c r="LB311" s="8"/>
      <c r="LC311" s="8"/>
      <c r="LD311" s="8"/>
      <c r="LE311" s="8"/>
      <c r="LF311" s="8"/>
      <c r="LG311" s="8"/>
      <c r="LH311" s="8"/>
      <c r="LI311" s="8"/>
      <c r="LJ311" s="8"/>
      <c r="LK311" s="8"/>
      <c r="LL311" s="8"/>
      <c r="LM311" s="8"/>
      <c r="LN311" s="8"/>
      <c r="LO311" s="8"/>
      <c r="LP311" s="8"/>
      <c r="LQ311" s="8"/>
      <c r="LR311" s="8"/>
      <c r="LS311" s="8"/>
      <c r="LT311" s="8"/>
      <c r="LU311" s="8"/>
      <c r="LV311" s="8"/>
      <c r="LW311" s="8"/>
      <c r="LX311" s="8"/>
      <c r="LY311" s="8"/>
      <c r="LZ311" s="8"/>
      <c r="MA311" s="8"/>
      <c r="MB311" s="8"/>
      <c r="MC311" s="8"/>
      <c r="MD311" s="8"/>
      <c r="ME311" s="8"/>
      <c r="MF311" s="8"/>
      <c r="MG311" s="8"/>
      <c r="MH311" s="8"/>
      <c r="MI311" s="8"/>
      <c r="MJ311" s="8"/>
      <c r="MK311" s="8"/>
      <c r="ML311" s="8"/>
      <c r="MM311" s="8"/>
      <c r="MN311" s="8"/>
      <c r="MO311" s="8"/>
      <c r="MP311" s="8"/>
      <c r="MQ311" s="8"/>
      <c r="MR311" s="8"/>
      <c r="MS311" s="8"/>
      <c r="MT311" s="8"/>
      <c r="MU311" s="8"/>
      <c r="MV311" s="8"/>
      <c r="MW311" s="8"/>
      <c r="MX311" s="8"/>
      <c r="MY311" s="8"/>
      <c r="MZ311" s="8"/>
      <c r="NA311" s="8"/>
      <c r="NB311" s="8"/>
      <c r="NC311" s="8"/>
      <c r="ND311" s="8"/>
      <c r="NE311" s="8"/>
      <c r="NF311" s="8"/>
      <c r="NG311" s="8"/>
      <c r="NH311" s="8"/>
      <c r="NI311" s="8"/>
      <c r="NJ311" s="8"/>
      <c r="NK311" s="8"/>
      <c r="NL311" s="8"/>
      <c r="NM311" s="8"/>
      <c r="NN311" s="8"/>
      <c r="NO311" s="8"/>
      <c r="NP311" s="8"/>
      <c r="NQ311" s="8"/>
      <c r="NR311" s="8"/>
      <c r="NS311" s="8"/>
      <c r="NT311" s="8"/>
      <c r="NU311" s="8"/>
      <c r="NV311" s="8"/>
      <c r="NW311" s="8"/>
      <c r="NX311" s="8"/>
      <c r="NY311" s="8"/>
      <c r="NZ311" s="8"/>
      <c r="OA311" s="8"/>
      <c r="OB311" s="8"/>
      <c r="OC311" s="8"/>
      <c r="OD311" s="8"/>
      <c r="OE311" s="8"/>
      <c r="OF311" s="8"/>
      <c r="OG311" s="8"/>
      <c r="OH311" s="8"/>
      <c r="OI311" s="8"/>
      <c r="OJ311" s="8"/>
      <c r="OK311" s="8"/>
      <c r="OL311" s="8"/>
      <c r="OM311" s="8"/>
      <c r="ON311" s="8"/>
      <c r="OO311" s="8"/>
      <c r="OP311" s="8"/>
      <c r="OQ311" s="8"/>
      <c r="OR311" s="8"/>
      <c r="OS311" s="8"/>
      <c r="OT311" s="8"/>
      <c r="OU311" s="8"/>
      <c r="OV311" s="8"/>
      <c r="OW311" s="8"/>
      <c r="OX311" s="8"/>
      <c r="OY311" s="8"/>
      <c r="OZ311" s="8"/>
      <c r="PA311" s="8"/>
      <c r="PB311" s="8"/>
      <c r="PC311" s="8"/>
      <c r="PD311" s="8"/>
      <c r="PE311" s="8"/>
      <c r="PF311" s="8"/>
      <c r="PG311" s="8"/>
      <c r="PH311" s="8"/>
      <c r="PI311" s="8"/>
      <c r="PJ311" s="8"/>
      <c r="PK311" s="8"/>
      <c r="PL311" s="8"/>
      <c r="PM311" s="8"/>
      <c r="PN311" s="8"/>
      <c r="PO311" s="8"/>
      <c r="PP311" s="8"/>
      <c r="PQ311" s="8"/>
      <c r="PR311" s="8"/>
      <c r="PS311" s="8"/>
      <c r="PT311" s="8"/>
      <c r="PU311" s="8"/>
      <c r="PV311" s="8"/>
      <c r="PW311" s="8"/>
      <c r="PX311" s="8"/>
      <c r="PY311" s="8"/>
      <c r="PZ311" s="8"/>
      <c r="QA311" s="8"/>
      <c r="QB311" s="8"/>
      <c r="QC311" s="8"/>
      <c r="QD311" s="8"/>
      <c r="QE311" s="8"/>
      <c r="QF311" s="8"/>
      <c r="QG311" s="8"/>
      <c r="QH311" s="8"/>
      <c r="QI311" s="8"/>
      <c r="QJ311" s="8"/>
      <c r="QK311" s="8"/>
      <c r="QL311" s="8"/>
      <c r="QM311" s="8"/>
      <c r="QN311" s="8"/>
      <c r="QO311" s="8"/>
      <c r="QP311" s="8"/>
      <c r="QQ311" s="8"/>
      <c r="QR311" s="8"/>
      <c r="QS311" s="8"/>
      <c r="QT311" s="8"/>
      <c r="QU311" s="8"/>
      <c r="QV311" s="8"/>
      <c r="QW311" s="8"/>
      <c r="QX311" s="8"/>
      <c r="QY311" s="8"/>
      <c r="QZ311" s="8"/>
      <c r="RA311" s="8"/>
      <c r="RB311" s="8"/>
      <c r="RC311" s="8"/>
      <c r="RD311" s="8"/>
      <c r="RE311" s="8"/>
      <c r="RF311" s="8"/>
      <c r="RG311" s="8"/>
      <c r="RH311" s="8"/>
      <c r="RI311" s="8"/>
      <c r="RJ311" s="8"/>
      <c r="RK311" s="8"/>
      <c r="RL311" s="8"/>
      <c r="RM311" s="8"/>
      <c r="RN311" s="8"/>
      <c r="RO311" s="8"/>
      <c r="RP311" s="8"/>
      <c r="RQ311" s="8"/>
      <c r="RR311" s="8"/>
      <c r="RS311" s="8"/>
      <c r="RT311" s="8"/>
      <c r="RU311" s="8"/>
      <c r="RV311" s="8"/>
      <c r="RW311" s="8"/>
      <c r="RX311" s="8"/>
      <c r="RY311" s="8"/>
      <c r="RZ311" s="8"/>
      <c r="SA311" s="8"/>
      <c r="SB311" s="8"/>
      <c r="SC311" s="8"/>
      <c r="SD311" s="8"/>
      <c r="SE311" s="8"/>
      <c r="SF311" s="8"/>
      <c r="SG311" s="8"/>
      <c r="SH311" s="8"/>
      <c r="SI311" s="8"/>
      <c r="SJ311" s="8"/>
      <c r="SK311" s="8"/>
      <c r="SL311" s="8"/>
      <c r="SM311" s="8"/>
      <c r="SN311" s="8"/>
      <c r="SO311" s="8"/>
      <c r="SP311" s="8"/>
      <c r="SQ311" s="8"/>
      <c r="SR311" s="8"/>
      <c r="SS311" s="8"/>
      <c r="ST311" s="8"/>
      <c r="SU311" s="8"/>
      <c r="SV311" s="8"/>
      <c r="SW311" s="8"/>
      <c r="SX311" s="8"/>
      <c r="SY311" s="8"/>
      <c r="SZ311" s="8"/>
      <c r="TA311" s="8"/>
      <c r="TB311" s="8"/>
      <c r="TC311" s="8"/>
      <c r="TD311" s="8"/>
      <c r="TE311" s="8"/>
      <c r="TF311" s="8"/>
      <c r="TG311" s="8"/>
      <c r="TH311" s="8"/>
      <c r="TI311" s="8"/>
      <c r="TJ311" s="8"/>
      <c r="TK311" s="8"/>
      <c r="TL311" s="8"/>
      <c r="TM311" s="8"/>
      <c r="TN311" s="8"/>
      <c r="TO311" s="8"/>
      <c r="TP311" s="8"/>
      <c r="TQ311" s="8"/>
      <c r="TR311" s="8"/>
      <c r="TS311" s="8"/>
      <c r="TT311" s="8"/>
      <c r="TU311" s="8"/>
      <c r="TV311" s="8"/>
      <c r="TW311" s="8"/>
      <c r="TX311" s="8"/>
      <c r="TY311" s="8"/>
      <c r="TZ311" s="8"/>
      <c r="UA311" s="8"/>
      <c r="UB311" s="8"/>
      <c r="UC311" s="8"/>
      <c r="UD311" s="8"/>
      <c r="UE311" s="8"/>
      <c r="UF311" s="8"/>
      <c r="UG311" s="8"/>
      <c r="UH311" s="8"/>
      <c r="UI311" s="8"/>
      <c r="UJ311" s="8"/>
      <c r="UK311" s="8"/>
      <c r="UL311" s="8"/>
      <c r="UM311" s="8"/>
      <c r="UN311" s="8"/>
      <c r="UO311" s="8"/>
      <c r="UP311" s="8"/>
      <c r="UQ311" s="8"/>
      <c r="UR311" s="8"/>
      <c r="US311" s="8"/>
      <c r="UT311" s="8"/>
      <c r="UU311" s="8"/>
      <c r="UV311" s="8"/>
      <c r="UW311" s="8"/>
      <c r="UX311" s="8"/>
      <c r="UY311" s="8"/>
      <c r="UZ311" s="8"/>
      <c r="VA311" s="8"/>
      <c r="VB311" s="8"/>
      <c r="VC311" s="8"/>
      <c r="VD311" s="8"/>
      <c r="VE311" s="8"/>
      <c r="VF311" s="8"/>
      <c r="VG311" s="8"/>
      <c r="VH311" s="8"/>
      <c r="VI311" s="8"/>
      <c r="VJ311" s="8"/>
      <c r="VK311" s="8"/>
      <c r="VL311" s="8"/>
      <c r="VM311" s="8"/>
      <c r="VN311" s="8"/>
      <c r="VO311" s="8"/>
      <c r="VP311" s="8"/>
      <c r="VQ311" s="8"/>
      <c r="VR311" s="8"/>
      <c r="VS311" s="8"/>
      <c r="VT311" s="8"/>
      <c r="VU311" s="8"/>
      <c r="VV311" s="8"/>
      <c r="VW311" s="8"/>
      <c r="VX311" s="8"/>
      <c r="VY311" s="8"/>
      <c r="VZ311" s="8"/>
      <c r="WA311" s="8"/>
      <c r="WB311" s="8"/>
      <c r="WC311" s="8"/>
      <c r="WD311" s="8"/>
      <c r="WE311" s="8"/>
      <c r="WF311" s="8"/>
      <c r="WG311" s="8"/>
      <c r="WH311" s="8"/>
      <c r="WI311" s="8"/>
      <c r="WJ311" s="8"/>
      <c r="WK311" s="8"/>
      <c r="WL311" s="8"/>
      <c r="WM311" s="8"/>
      <c r="WN311" s="8"/>
      <c r="WO311" s="8"/>
      <c r="WP311" s="8"/>
      <c r="WQ311" s="8"/>
      <c r="WR311" s="8"/>
      <c r="WS311" s="8"/>
      <c r="WT311" s="8"/>
      <c r="WU311" s="8"/>
      <c r="WV311" s="8"/>
      <c r="WW311" s="8"/>
      <c r="WX311" s="8"/>
      <c r="WY311" s="8"/>
      <c r="WZ311" s="8"/>
      <c r="XA311" s="8"/>
      <c r="XB311" s="8"/>
      <c r="XC311" s="8"/>
      <c r="XD311" s="8"/>
      <c r="XE311" s="8"/>
      <c r="XF311" s="8"/>
      <c r="XG311" s="8"/>
      <c r="XH311" s="8"/>
      <c r="XI311" s="8"/>
      <c r="XJ311" s="8"/>
      <c r="XK311" s="8"/>
      <c r="XL311" s="8"/>
      <c r="XM311" s="8"/>
      <c r="XN311" s="8"/>
      <c r="XO311" s="8"/>
      <c r="XP311" s="8"/>
      <c r="XQ311" s="8"/>
      <c r="XR311" s="8"/>
      <c r="XS311" s="8"/>
      <c r="XT311" s="8"/>
      <c r="XU311" s="8"/>
      <c r="XV311" s="8"/>
      <c r="XW311" s="8"/>
      <c r="XX311" s="8"/>
      <c r="XY311" s="8"/>
      <c r="XZ311" s="8"/>
      <c r="YA311" s="8"/>
      <c r="YB311" s="8"/>
      <c r="YC311" s="8"/>
      <c r="YD311" s="8"/>
      <c r="YE311" s="8"/>
      <c r="YF311" s="8"/>
      <c r="YG311" s="8"/>
      <c r="YH311" s="8"/>
      <c r="YI311" s="8"/>
      <c r="YJ311" s="8"/>
      <c r="YK311" s="8"/>
      <c r="YL311" s="8"/>
      <c r="YM311" s="8"/>
      <c r="YN311" s="8"/>
      <c r="YO311" s="8"/>
      <c r="YP311" s="8"/>
      <c r="YQ311" s="8"/>
      <c r="YR311" s="8"/>
      <c r="YS311" s="8"/>
      <c r="YT311" s="8"/>
      <c r="YU311" s="8"/>
      <c r="YV311" s="8"/>
      <c r="YW311" s="8"/>
      <c r="YX311" s="8"/>
      <c r="YY311" s="8"/>
      <c r="YZ311" s="8"/>
      <c r="ZA311" s="8"/>
      <c r="ZB311" s="8"/>
      <c r="ZC311" s="8"/>
      <c r="ZD311" s="8"/>
      <c r="ZE311" s="8"/>
      <c r="ZF311" s="8"/>
      <c r="ZG311" s="8"/>
      <c r="ZH311" s="8"/>
      <c r="ZI311" s="8"/>
      <c r="ZJ311" s="8"/>
      <c r="ZK311" s="8"/>
      <c r="ZL311" s="8"/>
      <c r="ZM311" s="8"/>
      <c r="ZN311" s="8"/>
      <c r="ZO311" s="8"/>
      <c r="ZP311" s="8"/>
      <c r="ZQ311" s="8"/>
      <c r="ZR311" s="8"/>
      <c r="ZS311" s="8"/>
      <c r="ZT311" s="8"/>
      <c r="ZU311" s="8"/>
      <c r="ZV311" s="8"/>
      <c r="ZW311" s="8"/>
      <c r="ZX311" s="8"/>
      <c r="ZY311" s="8"/>
      <c r="ZZ311" s="8"/>
      <c r="AAA311" s="8"/>
      <c r="AAB311" s="8"/>
      <c r="AAC311" s="8"/>
      <c r="AAD311" s="8"/>
      <c r="AAE311" s="8"/>
      <c r="AAF311" s="8"/>
      <c r="AAG311" s="8"/>
      <c r="AAH311" s="8"/>
      <c r="AAI311" s="8"/>
      <c r="AAJ311" s="8"/>
      <c r="AAK311" s="8"/>
      <c r="AAL311" s="8"/>
      <c r="AAM311" s="8"/>
      <c r="AAN311" s="8"/>
      <c r="AAO311" s="8"/>
      <c r="AAP311" s="8"/>
      <c r="AAQ311" s="8"/>
      <c r="AAR311" s="8"/>
      <c r="AAS311" s="8"/>
      <c r="AAT311" s="8"/>
      <c r="AAU311" s="8"/>
      <c r="AAV311" s="8"/>
      <c r="AAW311" s="8"/>
      <c r="AAX311" s="8"/>
      <c r="AAY311" s="8"/>
      <c r="AAZ311" s="8"/>
      <c r="ABA311" s="8"/>
      <c r="ABB311" s="8"/>
      <c r="ABC311" s="8"/>
      <c r="ABD311" s="8"/>
      <c r="ABE311" s="8"/>
      <c r="ABF311" s="8"/>
      <c r="ABG311" s="8"/>
      <c r="ABH311" s="8"/>
      <c r="ABI311" s="8"/>
      <c r="ABJ311" s="8"/>
      <c r="ABK311" s="8"/>
      <c r="ABL311" s="8"/>
      <c r="ABM311" s="8"/>
      <c r="ABN311" s="8"/>
      <c r="ABO311" s="8"/>
      <c r="ABP311" s="8"/>
      <c r="ABQ311" s="8"/>
      <c r="ABR311" s="8"/>
      <c r="ABS311" s="8"/>
      <c r="ABT311" s="8"/>
      <c r="ABU311" s="8"/>
      <c r="ABV311" s="8"/>
      <c r="ABW311" s="8"/>
      <c r="ABX311" s="8"/>
      <c r="ABY311" s="8"/>
      <c r="ABZ311" s="8"/>
      <c r="ACA311" s="8"/>
      <c r="ACB311" s="8"/>
      <c r="ACC311" s="8"/>
      <c r="ACD311" s="8"/>
      <c r="ACE311" s="8"/>
      <c r="ACF311" s="8"/>
      <c r="ACG311" s="8"/>
      <c r="ACH311" s="8"/>
      <c r="ACI311" s="8"/>
      <c r="ACJ311" s="8"/>
      <c r="ACK311" s="8"/>
      <c r="ACL311" s="8"/>
      <c r="ACM311" s="8"/>
      <c r="ACN311" s="8"/>
      <c r="ACO311" s="8"/>
      <c r="ACP311" s="8"/>
      <c r="ACQ311" s="8"/>
      <c r="ACR311" s="8"/>
      <c r="ACS311" s="8"/>
      <c r="ACT311" s="8"/>
      <c r="ACU311" s="8"/>
      <c r="ACV311" s="8"/>
      <c r="ACW311" s="8"/>
      <c r="ACX311" s="8"/>
      <c r="ACY311" s="8"/>
      <c r="ACZ311" s="8"/>
      <c r="ADA311" s="8"/>
      <c r="ADB311" s="8"/>
      <c r="ADC311" s="8"/>
      <c r="ADD311" s="8"/>
      <c r="ADE311" s="8"/>
      <c r="ADF311" s="8"/>
      <c r="ADG311" s="8"/>
      <c r="ADH311" s="8"/>
      <c r="ADI311" s="8"/>
      <c r="ADJ311" s="8"/>
      <c r="ADK311" s="8"/>
      <c r="ADL311" s="8"/>
      <c r="ADM311" s="8"/>
      <c r="ADN311" s="8"/>
      <c r="ADO311" s="8"/>
      <c r="ADP311" s="8"/>
      <c r="ADQ311" s="8"/>
      <c r="ADR311" s="8"/>
      <c r="ADS311" s="8"/>
      <c r="ADT311" s="8"/>
      <c r="ADU311" s="8"/>
      <c r="ADV311" s="8"/>
      <c r="ADW311" s="8"/>
      <c r="ADX311" s="8"/>
      <c r="ADY311" s="8"/>
      <c r="ADZ311" s="8"/>
      <c r="AEA311" s="8"/>
      <c r="AEB311" s="8"/>
      <c r="AEC311" s="8"/>
      <c r="AED311" s="8"/>
      <c r="AEE311" s="8"/>
      <c r="AEF311" s="8"/>
      <c r="AEG311" s="8"/>
      <c r="AEH311" s="8"/>
      <c r="AEI311" s="8"/>
      <c r="AEJ311" s="8"/>
      <c r="AEK311" s="8"/>
      <c r="AEL311" s="8"/>
      <c r="AEM311" s="8"/>
      <c r="AEN311" s="8"/>
      <c r="AEO311" s="8"/>
      <c r="AEP311" s="8"/>
      <c r="AEQ311" s="8"/>
      <c r="AER311" s="8"/>
      <c r="AES311" s="8"/>
      <c r="AET311" s="8"/>
      <c r="AEU311" s="8"/>
      <c r="AEV311" s="8"/>
      <c r="AEW311" s="8"/>
      <c r="AEX311" s="8"/>
      <c r="AEY311" s="8"/>
      <c r="AEZ311" s="8"/>
      <c r="AFA311" s="8"/>
      <c r="AFB311" s="8"/>
      <c r="AFC311" s="8"/>
      <c r="AFD311" s="8"/>
      <c r="AFE311" s="8"/>
      <c r="AFF311" s="8"/>
      <c r="AFG311" s="8"/>
      <c r="AFH311" s="8"/>
      <c r="AFI311" s="8"/>
      <c r="AFJ311" s="8"/>
      <c r="AFK311" s="8"/>
      <c r="AFL311" s="8"/>
      <c r="AFM311" s="8"/>
      <c r="AFN311" s="8"/>
      <c r="AFO311" s="8"/>
      <c r="AFP311" s="8"/>
      <c r="AFQ311" s="8"/>
      <c r="AFR311" s="8"/>
      <c r="AFS311" s="8"/>
      <c r="AFT311" s="8"/>
      <c r="AFU311" s="8"/>
      <c r="AFV311" s="8"/>
      <c r="AFW311" s="8"/>
      <c r="AFX311" s="8"/>
      <c r="AFY311" s="8"/>
      <c r="AFZ311" s="8"/>
      <c r="AGA311" s="8"/>
      <c r="AGB311" s="8"/>
      <c r="AGC311" s="8"/>
      <c r="AGD311" s="8"/>
      <c r="AGE311" s="8"/>
      <c r="AGF311" s="8"/>
      <c r="AGG311" s="8"/>
      <c r="AGH311" s="8"/>
      <c r="AGI311" s="8"/>
      <c r="AGJ311" s="8"/>
      <c r="AGK311" s="8"/>
      <c r="AGL311" s="8"/>
      <c r="AGM311" s="8"/>
      <c r="AGN311" s="8"/>
      <c r="AGO311" s="8"/>
      <c r="AGP311" s="8"/>
      <c r="AGQ311" s="8"/>
      <c r="AGR311" s="8"/>
      <c r="AGS311" s="8"/>
      <c r="AGT311" s="8"/>
      <c r="AGU311" s="8"/>
      <c r="AGV311" s="8"/>
      <c r="AGW311" s="8"/>
      <c r="AGX311" s="8"/>
      <c r="AGY311" s="8"/>
      <c r="AGZ311" s="8"/>
      <c r="AHA311" s="8"/>
      <c r="AHB311" s="8"/>
      <c r="AHC311" s="8"/>
      <c r="AHD311" s="8"/>
      <c r="AHE311" s="8"/>
      <c r="AHF311" s="8"/>
      <c r="AHG311" s="8"/>
      <c r="AHH311" s="8"/>
      <c r="AHI311" s="8"/>
      <c r="AHJ311" s="8"/>
      <c r="AHK311" s="8"/>
      <c r="AHL311" s="8"/>
      <c r="AHM311" s="8"/>
      <c r="AHN311" s="8"/>
      <c r="AHO311" s="8"/>
      <c r="AHP311" s="8"/>
      <c r="AHQ311" s="8"/>
      <c r="AHR311" s="8"/>
      <c r="AHS311" s="8"/>
      <c r="AHT311" s="8"/>
      <c r="AHU311" s="8"/>
      <c r="AHV311" s="8"/>
      <c r="AHW311" s="8"/>
      <c r="AHX311" s="8"/>
      <c r="AHY311" s="8"/>
      <c r="AHZ311" s="8"/>
      <c r="AIA311" s="8"/>
      <c r="AIB311" s="8"/>
      <c r="AIC311" s="8"/>
      <c r="AID311" s="8"/>
      <c r="AIE311" s="8"/>
      <c r="AIF311" s="8"/>
      <c r="AIG311" s="8"/>
      <c r="AIH311" s="8"/>
      <c r="AII311" s="8"/>
      <c r="AIJ311" s="8"/>
      <c r="AIK311" s="8"/>
      <c r="AIL311" s="8"/>
      <c r="AIM311" s="8"/>
      <c r="AIN311" s="8"/>
      <c r="AIO311" s="8"/>
      <c r="AIP311" s="8"/>
      <c r="AIQ311" s="8"/>
      <c r="AIR311" s="8"/>
      <c r="AIS311" s="8"/>
      <c r="AIT311" s="8"/>
      <c r="AIU311" s="8"/>
      <c r="AIV311" s="8"/>
      <c r="AIW311" s="8"/>
      <c r="AIX311" s="8"/>
      <c r="AIY311" s="8"/>
      <c r="AIZ311" s="8"/>
      <c r="AJA311" s="8"/>
      <c r="AJB311" s="8"/>
      <c r="AJC311" s="8"/>
      <c r="AJD311" s="8"/>
      <c r="AJE311" s="8"/>
      <c r="AJF311" s="8"/>
      <c r="AJG311" s="8"/>
      <c r="AJH311" s="8"/>
      <c r="AJI311" s="8"/>
      <c r="AJJ311" s="8"/>
      <c r="AJK311" s="8"/>
      <c r="AJL311" s="8"/>
      <c r="AJM311" s="8"/>
      <c r="AJN311" s="8"/>
      <c r="AJO311" s="8"/>
      <c r="AJP311" s="8"/>
      <c r="AJQ311" s="8"/>
      <c r="AJR311" s="8"/>
      <c r="AJS311" s="8"/>
      <c r="AJT311" s="8"/>
      <c r="AJU311" s="8"/>
      <c r="AJV311" s="8"/>
      <c r="AJW311" s="8"/>
      <c r="AJX311" s="8"/>
      <c r="AJY311" s="8"/>
      <c r="AJZ311" s="8"/>
      <c r="AKA311" s="8"/>
      <c r="AKB311" s="8"/>
      <c r="AKC311" s="8"/>
      <c r="AKD311" s="8"/>
      <c r="AKE311" s="8"/>
      <c r="AKF311" s="8"/>
      <c r="AKG311" s="8"/>
      <c r="AKH311" s="8"/>
      <c r="AKI311" s="8"/>
      <c r="AKJ311" s="8"/>
      <c r="AKK311" s="8"/>
      <c r="AKL311" s="8"/>
      <c r="AKM311" s="8"/>
      <c r="AKN311" s="8"/>
      <c r="AKO311" s="8"/>
      <c r="AKP311" s="8"/>
      <c r="AKQ311" s="8"/>
    </row>
    <row r="312" spans="1:979" ht="16.5" hidden="1" customHeight="1" x14ac:dyDescent="0.25">
      <c r="A312" s="699"/>
      <c r="B312" s="734"/>
      <c r="C312" s="707" t="s">
        <v>259</v>
      </c>
      <c r="D312" s="719">
        <f>C94+C140+C152+C169</f>
        <v>598357</v>
      </c>
      <c r="E312" s="707" t="s">
        <v>259</v>
      </c>
      <c r="F312" s="717">
        <f>C181+C201+C208</f>
        <v>0</v>
      </c>
      <c r="G312" s="707" t="s">
        <v>259</v>
      </c>
      <c r="H312" s="717">
        <f t="shared" si="75"/>
        <v>598357</v>
      </c>
      <c r="I312" s="702"/>
      <c r="J312" s="702"/>
      <c r="K312" s="702"/>
      <c r="L312" s="702"/>
      <c r="M312" s="702"/>
      <c r="N312" s="702"/>
      <c r="O312" s="702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7"/>
      <c r="BU312" s="7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8"/>
      <c r="DD312" s="8"/>
      <c r="DE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  <c r="DP312" s="8"/>
      <c r="DQ312" s="8"/>
      <c r="DR312" s="8"/>
      <c r="DS312" s="8"/>
      <c r="DT312" s="8"/>
      <c r="DU312" s="8"/>
      <c r="DV312" s="8"/>
      <c r="DW312" s="8"/>
      <c r="DX312" s="8"/>
      <c r="DY312" s="8"/>
      <c r="DZ312" s="8"/>
      <c r="EA312" s="8"/>
      <c r="EB312" s="8"/>
      <c r="EC312" s="8"/>
      <c r="ED312" s="8"/>
      <c r="EE312" s="8"/>
      <c r="EF312" s="8"/>
      <c r="EG312" s="8"/>
      <c r="EH312" s="8"/>
      <c r="EI312" s="8"/>
      <c r="EJ312" s="8"/>
      <c r="EK312" s="8"/>
      <c r="EL312" s="8"/>
      <c r="EM312" s="8"/>
      <c r="EN312" s="8"/>
      <c r="EO312" s="8"/>
      <c r="EP312" s="8"/>
      <c r="EQ312" s="8"/>
      <c r="ER312" s="8"/>
      <c r="ES312" s="8"/>
      <c r="ET312" s="8"/>
      <c r="EU312" s="8"/>
      <c r="EV312" s="8"/>
      <c r="EW312" s="8"/>
      <c r="EX312" s="8"/>
      <c r="EY312" s="8"/>
      <c r="EZ312" s="8"/>
      <c r="FA312" s="8"/>
      <c r="FB312" s="8"/>
      <c r="FC312" s="8"/>
      <c r="FD312" s="8"/>
      <c r="FE312" s="8"/>
      <c r="FF312" s="8"/>
      <c r="FG312" s="8"/>
      <c r="FH312" s="8"/>
      <c r="FI312" s="8"/>
      <c r="FJ312" s="8"/>
      <c r="FK312" s="8"/>
      <c r="FL312" s="8"/>
      <c r="FM312" s="8"/>
      <c r="FN312" s="8"/>
      <c r="FO312" s="8"/>
      <c r="FP312" s="8"/>
      <c r="FQ312" s="8"/>
      <c r="FR312" s="8"/>
      <c r="FS312" s="8"/>
      <c r="FT312" s="8"/>
      <c r="FU312" s="8"/>
      <c r="FV312" s="8"/>
      <c r="FW312" s="8"/>
      <c r="FX312" s="8"/>
      <c r="FY312" s="8"/>
      <c r="FZ312" s="8"/>
      <c r="GA312" s="8"/>
      <c r="GB312" s="8"/>
      <c r="GC312" s="8"/>
      <c r="GD312" s="8"/>
      <c r="GE312" s="8"/>
      <c r="GF312" s="8"/>
      <c r="GG312" s="8"/>
      <c r="GH312" s="8"/>
      <c r="GI312" s="8"/>
      <c r="GJ312" s="8"/>
      <c r="GK312" s="8"/>
      <c r="GL312" s="8"/>
      <c r="GM312" s="8"/>
      <c r="GN312" s="8"/>
      <c r="GO312" s="8"/>
      <c r="GP312" s="8"/>
      <c r="GQ312" s="8"/>
      <c r="GR312" s="8"/>
      <c r="GS312" s="8"/>
      <c r="GT312" s="8"/>
      <c r="GU312" s="8"/>
      <c r="GV312" s="8"/>
      <c r="GW312" s="8"/>
      <c r="GX312" s="8"/>
      <c r="GY312" s="8"/>
      <c r="GZ312" s="8"/>
      <c r="HA312" s="8"/>
      <c r="HB312" s="8"/>
      <c r="HC312" s="8"/>
      <c r="HD312" s="8"/>
      <c r="HE312" s="8"/>
      <c r="HF312" s="8"/>
      <c r="HG312" s="8"/>
      <c r="HH312" s="8"/>
      <c r="HI312" s="8"/>
      <c r="HJ312" s="8"/>
      <c r="HK312" s="8"/>
      <c r="HL312" s="8"/>
      <c r="HM312" s="8"/>
      <c r="HN312" s="8"/>
      <c r="HO312" s="8"/>
      <c r="HP312" s="8"/>
      <c r="HQ312" s="8"/>
      <c r="HR312" s="8"/>
      <c r="HS312" s="8"/>
      <c r="HT312" s="8"/>
      <c r="HU312" s="8"/>
      <c r="HV312" s="8"/>
      <c r="HW312" s="8"/>
      <c r="HX312" s="8"/>
      <c r="HY312" s="8"/>
      <c r="HZ312" s="8"/>
      <c r="IA312" s="8"/>
      <c r="IB312" s="8"/>
      <c r="IC312" s="8"/>
      <c r="ID312" s="8"/>
      <c r="IE312" s="8"/>
      <c r="IF312" s="8"/>
      <c r="IG312" s="8"/>
      <c r="IH312" s="8"/>
      <c r="II312" s="8"/>
      <c r="IJ312" s="8"/>
      <c r="IK312" s="8"/>
      <c r="IL312" s="8"/>
      <c r="IM312" s="8"/>
      <c r="IN312" s="8"/>
      <c r="IO312" s="8"/>
      <c r="IP312" s="8"/>
      <c r="IQ312" s="8"/>
      <c r="IR312" s="8"/>
      <c r="IS312" s="8"/>
      <c r="IT312" s="8"/>
      <c r="IU312" s="8"/>
      <c r="IV312" s="8"/>
      <c r="IW312" s="8"/>
      <c r="IX312" s="8"/>
      <c r="IY312" s="8"/>
      <c r="IZ312" s="8"/>
      <c r="JA312" s="8"/>
      <c r="JB312" s="8"/>
      <c r="JC312" s="8"/>
      <c r="JD312" s="8"/>
      <c r="JE312" s="8"/>
      <c r="JF312" s="8"/>
      <c r="JG312" s="8"/>
      <c r="JH312" s="8"/>
      <c r="JI312" s="8"/>
      <c r="JJ312" s="8"/>
      <c r="JK312" s="8"/>
      <c r="JL312" s="8"/>
      <c r="JM312" s="8"/>
      <c r="JN312" s="8"/>
      <c r="JO312" s="8"/>
      <c r="JP312" s="8"/>
      <c r="JQ312" s="8"/>
      <c r="JR312" s="8"/>
      <c r="JS312" s="8"/>
      <c r="JT312" s="8"/>
      <c r="JU312" s="8"/>
      <c r="JV312" s="8"/>
      <c r="JW312" s="8"/>
      <c r="JX312" s="8"/>
      <c r="JY312" s="8"/>
      <c r="JZ312" s="8"/>
      <c r="KA312" s="8"/>
      <c r="KB312" s="8"/>
      <c r="KC312" s="8"/>
      <c r="KD312" s="8"/>
      <c r="KE312" s="8"/>
      <c r="KF312" s="8"/>
      <c r="KG312" s="8"/>
      <c r="KH312" s="8"/>
      <c r="KI312" s="8"/>
      <c r="KJ312" s="8"/>
      <c r="KK312" s="8"/>
      <c r="KL312" s="8"/>
      <c r="KM312" s="8"/>
      <c r="KN312" s="8"/>
      <c r="KO312" s="8"/>
      <c r="KP312" s="8"/>
      <c r="KQ312" s="8"/>
      <c r="KR312" s="8"/>
      <c r="KS312" s="8"/>
      <c r="KT312" s="8"/>
      <c r="KU312" s="8"/>
      <c r="KV312" s="8"/>
      <c r="KW312" s="8"/>
      <c r="KX312" s="8"/>
      <c r="KY312" s="8"/>
      <c r="KZ312" s="8"/>
      <c r="LA312" s="8"/>
      <c r="LB312" s="8"/>
      <c r="LC312" s="8"/>
      <c r="LD312" s="8"/>
      <c r="LE312" s="8"/>
      <c r="LF312" s="8"/>
      <c r="LG312" s="8"/>
      <c r="LH312" s="8"/>
      <c r="LI312" s="8"/>
      <c r="LJ312" s="8"/>
      <c r="LK312" s="8"/>
      <c r="LL312" s="8"/>
      <c r="LM312" s="8"/>
      <c r="LN312" s="8"/>
      <c r="LO312" s="8"/>
      <c r="LP312" s="8"/>
      <c r="LQ312" s="8"/>
      <c r="LR312" s="8"/>
      <c r="LS312" s="8"/>
      <c r="LT312" s="8"/>
      <c r="LU312" s="8"/>
      <c r="LV312" s="8"/>
      <c r="LW312" s="8"/>
      <c r="LX312" s="8"/>
      <c r="LY312" s="8"/>
      <c r="LZ312" s="8"/>
      <c r="MA312" s="8"/>
      <c r="MB312" s="8"/>
      <c r="MC312" s="8"/>
      <c r="MD312" s="8"/>
      <c r="ME312" s="8"/>
      <c r="MF312" s="8"/>
      <c r="MG312" s="8"/>
      <c r="MH312" s="8"/>
      <c r="MI312" s="8"/>
      <c r="MJ312" s="8"/>
      <c r="MK312" s="8"/>
      <c r="ML312" s="8"/>
      <c r="MM312" s="8"/>
      <c r="MN312" s="8"/>
      <c r="MO312" s="8"/>
      <c r="MP312" s="8"/>
      <c r="MQ312" s="8"/>
      <c r="MR312" s="8"/>
      <c r="MS312" s="8"/>
      <c r="MT312" s="8"/>
      <c r="MU312" s="8"/>
      <c r="MV312" s="8"/>
      <c r="MW312" s="8"/>
      <c r="MX312" s="8"/>
      <c r="MY312" s="8"/>
      <c r="MZ312" s="8"/>
      <c r="NA312" s="8"/>
      <c r="NB312" s="8"/>
      <c r="NC312" s="8"/>
      <c r="ND312" s="8"/>
      <c r="NE312" s="8"/>
      <c r="NF312" s="8"/>
      <c r="NG312" s="8"/>
      <c r="NH312" s="8"/>
      <c r="NI312" s="8"/>
      <c r="NJ312" s="8"/>
      <c r="NK312" s="8"/>
      <c r="NL312" s="8"/>
      <c r="NM312" s="8"/>
      <c r="NN312" s="8"/>
      <c r="NO312" s="8"/>
      <c r="NP312" s="8"/>
      <c r="NQ312" s="8"/>
      <c r="NR312" s="8"/>
      <c r="NS312" s="8"/>
      <c r="NT312" s="8"/>
      <c r="NU312" s="8"/>
      <c r="NV312" s="8"/>
      <c r="NW312" s="8"/>
      <c r="NX312" s="8"/>
      <c r="NY312" s="8"/>
      <c r="NZ312" s="8"/>
      <c r="OA312" s="8"/>
      <c r="OB312" s="8"/>
      <c r="OC312" s="8"/>
      <c r="OD312" s="8"/>
      <c r="OE312" s="8"/>
      <c r="OF312" s="8"/>
      <c r="OG312" s="8"/>
      <c r="OH312" s="8"/>
      <c r="OI312" s="8"/>
      <c r="OJ312" s="8"/>
      <c r="OK312" s="8"/>
      <c r="OL312" s="8"/>
      <c r="OM312" s="8"/>
      <c r="ON312" s="8"/>
      <c r="OO312" s="8"/>
      <c r="OP312" s="8"/>
      <c r="OQ312" s="8"/>
      <c r="OR312" s="8"/>
      <c r="OS312" s="8"/>
      <c r="OT312" s="8"/>
      <c r="OU312" s="8"/>
      <c r="OV312" s="8"/>
      <c r="OW312" s="8"/>
      <c r="OX312" s="8"/>
      <c r="OY312" s="8"/>
      <c r="OZ312" s="8"/>
      <c r="PA312" s="8"/>
      <c r="PB312" s="8"/>
      <c r="PC312" s="8"/>
      <c r="PD312" s="8"/>
      <c r="PE312" s="8"/>
      <c r="PF312" s="8"/>
      <c r="PG312" s="8"/>
      <c r="PH312" s="8"/>
      <c r="PI312" s="8"/>
      <c r="PJ312" s="8"/>
      <c r="PK312" s="8"/>
      <c r="PL312" s="8"/>
      <c r="PM312" s="8"/>
      <c r="PN312" s="8"/>
      <c r="PO312" s="8"/>
      <c r="PP312" s="8"/>
      <c r="PQ312" s="8"/>
      <c r="PR312" s="8"/>
      <c r="PS312" s="8"/>
      <c r="PT312" s="8"/>
      <c r="PU312" s="8"/>
      <c r="PV312" s="8"/>
      <c r="PW312" s="8"/>
      <c r="PX312" s="8"/>
      <c r="PY312" s="8"/>
      <c r="PZ312" s="8"/>
      <c r="QA312" s="8"/>
      <c r="QB312" s="8"/>
      <c r="QC312" s="8"/>
      <c r="QD312" s="8"/>
      <c r="QE312" s="8"/>
      <c r="QF312" s="8"/>
      <c r="QG312" s="8"/>
      <c r="QH312" s="8"/>
      <c r="QI312" s="8"/>
      <c r="QJ312" s="8"/>
      <c r="QK312" s="8"/>
      <c r="QL312" s="8"/>
      <c r="QM312" s="8"/>
      <c r="QN312" s="8"/>
      <c r="QO312" s="8"/>
      <c r="QP312" s="8"/>
      <c r="QQ312" s="8"/>
      <c r="QR312" s="8"/>
      <c r="QS312" s="8"/>
      <c r="QT312" s="8"/>
      <c r="QU312" s="8"/>
      <c r="QV312" s="8"/>
      <c r="QW312" s="8"/>
      <c r="QX312" s="8"/>
      <c r="QY312" s="8"/>
      <c r="QZ312" s="8"/>
      <c r="RA312" s="8"/>
      <c r="RB312" s="8"/>
      <c r="RC312" s="8"/>
      <c r="RD312" s="8"/>
      <c r="RE312" s="8"/>
      <c r="RF312" s="8"/>
      <c r="RG312" s="8"/>
      <c r="RH312" s="8"/>
      <c r="RI312" s="8"/>
      <c r="RJ312" s="8"/>
      <c r="RK312" s="8"/>
      <c r="RL312" s="8"/>
      <c r="RM312" s="8"/>
      <c r="RN312" s="8"/>
      <c r="RO312" s="8"/>
      <c r="RP312" s="8"/>
      <c r="RQ312" s="8"/>
      <c r="RR312" s="8"/>
      <c r="RS312" s="8"/>
      <c r="RT312" s="8"/>
      <c r="RU312" s="8"/>
      <c r="RV312" s="8"/>
      <c r="RW312" s="8"/>
      <c r="RX312" s="8"/>
      <c r="RY312" s="8"/>
      <c r="RZ312" s="8"/>
      <c r="SA312" s="8"/>
      <c r="SB312" s="8"/>
      <c r="SC312" s="8"/>
      <c r="SD312" s="8"/>
      <c r="SE312" s="8"/>
      <c r="SF312" s="8"/>
      <c r="SG312" s="8"/>
      <c r="SH312" s="8"/>
      <c r="SI312" s="8"/>
      <c r="SJ312" s="8"/>
      <c r="SK312" s="8"/>
      <c r="SL312" s="8"/>
      <c r="SM312" s="8"/>
      <c r="SN312" s="8"/>
      <c r="SO312" s="8"/>
      <c r="SP312" s="8"/>
      <c r="SQ312" s="8"/>
      <c r="SR312" s="8"/>
      <c r="SS312" s="8"/>
      <c r="ST312" s="8"/>
      <c r="SU312" s="8"/>
      <c r="SV312" s="8"/>
      <c r="SW312" s="8"/>
      <c r="SX312" s="8"/>
      <c r="SY312" s="8"/>
      <c r="SZ312" s="8"/>
      <c r="TA312" s="8"/>
      <c r="TB312" s="8"/>
      <c r="TC312" s="8"/>
      <c r="TD312" s="8"/>
      <c r="TE312" s="8"/>
      <c r="TF312" s="8"/>
      <c r="TG312" s="8"/>
      <c r="TH312" s="8"/>
      <c r="TI312" s="8"/>
      <c r="TJ312" s="8"/>
      <c r="TK312" s="8"/>
      <c r="TL312" s="8"/>
      <c r="TM312" s="8"/>
      <c r="TN312" s="8"/>
      <c r="TO312" s="8"/>
      <c r="TP312" s="8"/>
      <c r="TQ312" s="8"/>
      <c r="TR312" s="8"/>
      <c r="TS312" s="8"/>
      <c r="TT312" s="8"/>
      <c r="TU312" s="8"/>
      <c r="TV312" s="8"/>
      <c r="TW312" s="8"/>
      <c r="TX312" s="8"/>
      <c r="TY312" s="8"/>
      <c r="TZ312" s="8"/>
      <c r="UA312" s="8"/>
      <c r="UB312" s="8"/>
      <c r="UC312" s="8"/>
      <c r="UD312" s="8"/>
      <c r="UE312" s="8"/>
      <c r="UF312" s="8"/>
      <c r="UG312" s="8"/>
      <c r="UH312" s="8"/>
      <c r="UI312" s="8"/>
      <c r="UJ312" s="8"/>
      <c r="UK312" s="8"/>
      <c r="UL312" s="8"/>
      <c r="UM312" s="8"/>
      <c r="UN312" s="8"/>
      <c r="UO312" s="8"/>
      <c r="UP312" s="8"/>
      <c r="UQ312" s="8"/>
      <c r="UR312" s="8"/>
      <c r="US312" s="8"/>
      <c r="UT312" s="8"/>
      <c r="UU312" s="8"/>
      <c r="UV312" s="8"/>
      <c r="UW312" s="8"/>
      <c r="UX312" s="8"/>
      <c r="UY312" s="8"/>
      <c r="UZ312" s="8"/>
      <c r="VA312" s="8"/>
      <c r="VB312" s="8"/>
      <c r="VC312" s="8"/>
      <c r="VD312" s="8"/>
      <c r="VE312" s="8"/>
      <c r="VF312" s="8"/>
      <c r="VG312" s="8"/>
      <c r="VH312" s="8"/>
      <c r="VI312" s="8"/>
      <c r="VJ312" s="8"/>
      <c r="VK312" s="8"/>
      <c r="VL312" s="8"/>
      <c r="VM312" s="8"/>
      <c r="VN312" s="8"/>
      <c r="VO312" s="8"/>
      <c r="VP312" s="8"/>
      <c r="VQ312" s="8"/>
      <c r="VR312" s="8"/>
      <c r="VS312" s="8"/>
      <c r="VT312" s="8"/>
      <c r="VU312" s="8"/>
      <c r="VV312" s="8"/>
      <c r="VW312" s="8"/>
      <c r="VX312" s="8"/>
      <c r="VY312" s="8"/>
      <c r="VZ312" s="8"/>
      <c r="WA312" s="8"/>
      <c r="WB312" s="8"/>
      <c r="WC312" s="8"/>
      <c r="WD312" s="8"/>
      <c r="WE312" s="8"/>
      <c r="WF312" s="8"/>
      <c r="WG312" s="8"/>
      <c r="WH312" s="8"/>
      <c r="WI312" s="8"/>
      <c r="WJ312" s="8"/>
      <c r="WK312" s="8"/>
      <c r="WL312" s="8"/>
      <c r="WM312" s="8"/>
      <c r="WN312" s="8"/>
      <c r="WO312" s="8"/>
      <c r="WP312" s="8"/>
      <c r="WQ312" s="8"/>
      <c r="WR312" s="8"/>
      <c r="WS312" s="8"/>
      <c r="WT312" s="8"/>
      <c r="WU312" s="8"/>
      <c r="WV312" s="8"/>
      <c r="WW312" s="8"/>
      <c r="WX312" s="8"/>
      <c r="WY312" s="8"/>
      <c r="WZ312" s="8"/>
      <c r="XA312" s="8"/>
      <c r="XB312" s="8"/>
      <c r="XC312" s="8"/>
      <c r="XD312" s="8"/>
      <c r="XE312" s="8"/>
      <c r="XF312" s="8"/>
      <c r="XG312" s="8"/>
      <c r="XH312" s="8"/>
      <c r="XI312" s="8"/>
      <c r="XJ312" s="8"/>
      <c r="XK312" s="8"/>
      <c r="XL312" s="8"/>
      <c r="XM312" s="8"/>
      <c r="XN312" s="8"/>
      <c r="XO312" s="8"/>
      <c r="XP312" s="8"/>
      <c r="XQ312" s="8"/>
      <c r="XR312" s="8"/>
      <c r="XS312" s="8"/>
      <c r="XT312" s="8"/>
      <c r="XU312" s="8"/>
      <c r="XV312" s="8"/>
      <c r="XW312" s="8"/>
      <c r="XX312" s="8"/>
      <c r="XY312" s="8"/>
      <c r="XZ312" s="8"/>
      <c r="YA312" s="8"/>
      <c r="YB312" s="8"/>
      <c r="YC312" s="8"/>
      <c r="YD312" s="8"/>
      <c r="YE312" s="8"/>
      <c r="YF312" s="8"/>
      <c r="YG312" s="8"/>
      <c r="YH312" s="8"/>
      <c r="YI312" s="8"/>
      <c r="YJ312" s="8"/>
      <c r="YK312" s="8"/>
      <c r="YL312" s="8"/>
      <c r="YM312" s="8"/>
      <c r="YN312" s="8"/>
      <c r="YO312" s="8"/>
      <c r="YP312" s="8"/>
      <c r="YQ312" s="8"/>
      <c r="YR312" s="8"/>
      <c r="YS312" s="8"/>
      <c r="YT312" s="8"/>
      <c r="YU312" s="8"/>
      <c r="YV312" s="8"/>
      <c r="YW312" s="8"/>
      <c r="YX312" s="8"/>
      <c r="YY312" s="8"/>
      <c r="YZ312" s="8"/>
      <c r="ZA312" s="8"/>
      <c r="ZB312" s="8"/>
      <c r="ZC312" s="8"/>
      <c r="ZD312" s="8"/>
      <c r="ZE312" s="8"/>
      <c r="ZF312" s="8"/>
      <c r="ZG312" s="8"/>
      <c r="ZH312" s="8"/>
      <c r="ZI312" s="8"/>
      <c r="ZJ312" s="8"/>
      <c r="ZK312" s="8"/>
      <c r="ZL312" s="8"/>
      <c r="ZM312" s="8"/>
      <c r="ZN312" s="8"/>
      <c r="ZO312" s="8"/>
      <c r="ZP312" s="8"/>
      <c r="ZQ312" s="8"/>
      <c r="ZR312" s="8"/>
      <c r="ZS312" s="8"/>
      <c r="ZT312" s="8"/>
      <c r="ZU312" s="8"/>
      <c r="ZV312" s="8"/>
      <c r="ZW312" s="8"/>
      <c r="ZX312" s="8"/>
      <c r="ZY312" s="8"/>
      <c r="ZZ312" s="8"/>
      <c r="AAA312" s="8"/>
      <c r="AAB312" s="8"/>
      <c r="AAC312" s="8"/>
      <c r="AAD312" s="8"/>
      <c r="AAE312" s="8"/>
      <c r="AAF312" s="8"/>
      <c r="AAG312" s="8"/>
      <c r="AAH312" s="8"/>
      <c r="AAI312" s="8"/>
      <c r="AAJ312" s="8"/>
      <c r="AAK312" s="8"/>
      <c r="AAL312" s="8"/>
      <c r="AAM312" s="8"/>
      <c r="AAN312" s="8"/>
      <c r="AAO312" s="8"/>
      <c r="AAP312" s="8"/>
      <c r="AAQ312" s="8"/>
      <c r="AAR312" s="8"/>
      <c r="AAS312" s="8"/>
      <c r="AAT312" s="8"/>
      <c r="AAU312" s="8"/>
      <c r="AAV312" s="8"/>
      <c r="AAW312" s="8"/>
      <c r="AAX312" s="8"/>
      <c r="AAY312" s="8"/>
      <c r="AAZ312" s="8"/>
      <c r="ABA312" s="8"/>
      <c r="ABB312" s="8"/>
      <c r="ABC312" s="8"/>
      <c r="ABD312" s="8"/>
      <c r="ABE312" s="8"/>
      <c r="ABF312" s="8"/>
      <c r="ABG312" s="8"/>
      <c r="ABH312" s="8"/>
      <c r="ABI312" s="8"/>
      <c r="ABJ312" s="8"/>
      <c r="ABK312" s="8"/>
      <c r="ABL312" s="8"/>
      <c r="ABM312" s="8"/>
      <c r="ABN312" s="8"/>
      <c r="ABO312" s="8"/>
      <c r="ABP312" s="8"/>
      <c r="ABQ312" s="8"/>
      <c r="ABR312" s="8"/>
      <c r="ABS312" s="8"/>
      <c r="ABT312" s="8"/>
      <c r="ABU312" s="8"/>
      <c r="ABV312" s="8"/>
      <c r="ABW312" s="8"/>
      <c r="ABX312" s="8"/>
      <c r="ABY312" s="8"/>
      <c r="ABZ312" s="8"/>
      <c r="ACA312" s="8"/>
      <c r="ACB312" s="8"/>
      <c r="ACC312" s="8"/>
      <c r="ACD312" s="8"/>
      <c r="ACE312" s="8"/>
      <c r="ACF312" s="8"/>
      <c r="ACG312" s="8"/>
      <c r="ACH312" s="8"/>
      <c r="ACI312" s="8"/>
      <c r="ACJ312" s="8"/>
      <c r="ACK312" s="8"/>
      <c r="ACL312" s="8"/>
      <c r="ACM312" s="8"/>
      <c r="ACN312" s="8"/>
      <c r="ACO312" s="8"/>
      <c r="ACP312" s="8"/>
      <c r="ACQ312" s="8"/>
      <c r="ACR312" s="8"/>
      <c r="ACS312" s="8"/>
      <c r="ACT312" s="8"/>
      <c r="ACU312" s="8"/>
      <c r="ACV312" s="8"/>
      <c r="ACW312" s="8"/>
      <c r="ACX312" s="8"/>
      <c r="ACY312" s="8"/>
      <c r="ACZ312" s="8"/>
      <c r="ADA312" s="8"/>
      <c r="ADB312" s="8"/>
      <c r="ADC312" s="8"/>
      <c r="ADD312" s="8"/>
      <c r="ADE312" s="8"/>
      <c r="ADF312" s="8"/>
      <c r="ADG312" s="8"/>
      <c r="ADH312" s="8"/>
      <c r="ADI312" s="8"/>
      <c r="ADJ312" s="8"/>
      <c r="ADK312" s="8"/>
      <c r="ADL312" s="8"/>
      <c r="ADM312" s="8"/>
      <c r="ADN312" s="8"/>
      <c r="ADO312" s="8"/>
      <c r="ADP312" s="8"/>
      <c r="ADQ312" s="8"/>
      <c r="ADR312" s="8"/>
      <c r="ADS312" s="8"/>
      <c r="ADT312" s="8"/>
      <c r="ADU312" s="8"/>
      <c r="ADV312" s="8"/>
      <c r="ADW312" s="8"/>
      <c r="ADX312" s="8"/>
      <c r="ADY312" s="8"/>
      <c r="ADZ312" s="8"/>
      <c r="AEA312" s="8"/>
      <c r="AEB312" s="8"/>
      <c r="AEC312" s="8"/>
      <c r="AED312" s="8"/>
      <c r="AEE312" s="8"/>
      <c r="AEF312" s="8"/>
      <c r="AEG312" s="8"/>
      <c r="AEH312" s="8"/>
      <c r="AEI312" s="8"/>
      <c r="AEJ312" s="8"/>
      <c r="AEK312" s="8"/>
      <c r="AEL312" s="8"/>
      <c r="AEM312" s="8"/>
      <c r="AEN312" s="8"/>
      <c r="AEO312" s="8"/>
      <c r="AEP312" s="8"/>
      <c r="AEQ312" s="8"/>
      <c r="AER312" s="8"/>
      <c r="AES312" s="8"/>
      <c r="AET312" s="8"/>
      <c r="AEU312" s="8"/>
      <c r="AEV312" s="8"/>
      <c r="AEW312" s="8"/>
      <c r="AEX312" s="8"/>
      <c r="AEY312" s="8"/>
      <c r="AEZ312" s="8"/>
      <c r="AFA312" s="8"/>
      <c r="AFB312" s="8"/>
      <c r="AFC312" s="8"/>
      <c r="AFD312" s="8"/>
      <c r="AFE312" s="8"/>
      <c r="AFF312" s="8"/>
      <c r="AFG312" s="8"/>
      <c r="AFH312" s="8"/>
      <c r="AFI312" s="8"/>
      <c r="AFJ312" s="8"/>
      <c r="AFK312" s="8"/>
      <c r="AFL312" s="8"/>
      <c r="AFM312" s="8"/>
      <c r="AFN312" s="8"/>
      <c r="AFO312" s="8"/>
      <c r="AFP312" s="8"/>
      <c r="AFQ312" s="8"/>
      <c r="AFR312" s="8"/>
      <c r="AFS312" s="8"/>
      <c r="AFT312" s="8"/>
      <c r="AFU312" s="8"/>
      <c r="AFV312" s="8"/>
      <c r="AFW312" s="8"/>
      <c r="AFX312" s="8"/>
      <c r="AFY312" s="8"/>
      <c r="AFZ312" s="8"/>
      <c r="AGA312" s="8"/>
      <c r="AGB312" s="8"/>
      <c r="AGC312" s="8"/>
      <c r="AGD312" s="8"/>
      <c r="AGE312" s="8"/>
      <c r="AGF312" s="8"/>
      <c r="AGG312" s="8"/>
      <c r="AGH312" s="8"/>
      <c r="AGI312" s="8"/>
      <c r="AGJ312" s="8"/>
      <c r="AGK312" s="8"/>
      <c r="AGL312" s="8"/>
      <c r="AGM312" s="8"/>
      <c r="AGN312" s="8"/>
      <c r="AGO312" s="8"/>
      <c r="AGP312" s="8"/>
      <c r="AGQ312" s="8"/>
      <c r="AGR312" s="8"/>
      <c r="AGS312" s="8"/>
      <c r="AGT312" s="8"/>
      <c r="AGU312" s="8"/>
      <c r="AGV312" s="8"/>
      <c r="AGW312" s="8"/>
      <c r="AGX312" s="8"/>
      <c r="AGY312" s="8"/>
      <c r="AGZ312" s="8"/>
      <c r="AHA312" s="8"/>
      <c r="AHB312" s="8"/>
      <c r="AHC312" s="8"/>
      <c r="AHD312" s="8"/>
      <c r="AHE312" s="8"/>
      <c r="AHF312" s="8"/>
      <c r="AHG312" s="8"/>
      <c r="AHH312" s="8"/>
      <c r="AHI312" s="8"/>
      <c r="AHJ312" s="8"/>
      <c r="AHK312" s="8"/>
      <c r="AHL312" s="8"/>
      <c r="AHM312" s="8"/>
      <c r="AHN312" s="8"/>
      <c r="AHO312" s="8"/>
      <c r="AHP312" s="8"/>
      <c r="AHQ312" s="8"/>
      <c r="AHR312" s="8"/>
      <c r="AHS312" s="8"/>
      <c r="AHT312" s="8"/>
      <c r="AHU312" s="8"/>
      <c r="AHV312" s="8"/>
      <c r="AHW312" s="8"/>
      <c r="AHX312" s="8"/>
      <c r="AHY312" s="8"/>
      <c r="AHZ312" s="8"/>
      <c r="AIA312" s="8"/>
      <c r="AIB312" s="8"/>
      <c r="AIC312" s="8"/>
      <c r="AID312" s="8"/>
      <c r="AIE312" s="8"/>
      <c r="AIF312" s="8"/>
      <c r="AIG312" s="8"/>
      <c r="AIH312" s="8"/>
      <c r="AII312" s="8"/>
      <c r="AIJ312" s="8"/>
      <c r="AIK312" s="8"/>
      <c r="AIL312" s="8"/>
      <c r="AIM312" s="8"/>
      <c r="AIN312" s="8"/>
      <c r="AIO312" s="8"/>
      <c r="AIP312" s="8"/>
      <c r="AIQ312" s="8"/>
      <c r="AIR312" s="8"/>
      <c r="AIS312" s="8"/>
      <c r="AIT312" s="8"/>
      <c r="AIU312" s="8"/>
      <c r="AIV312" s="8"/>
      <c r="AIW312" s="8"/>
      <c r="AIX312" s="8"/>
      <c r="AIY312" s="8"/>
      <c r="AIZ312" s="8"/>
      <c r="AJA312" s="8"/>
      <c r="AJB312" s="8"/>
      <c r="AJC312" s="8"/>
      <c r="AJD312" s="8"/>
      <c r="AJE312" s="8"/>
      <c r="AJF312" s="8"/>
      <c r="AJG312" s="8"/>
      <c r="AJH312" s="8"/>
      <c r="AJI312" s="8"/>
      <c r="AJJ312" s="8"/>
      <c r="AJK312" s="8"/>
      <c r="AJL312" s="8"/>
      <c r="AJM312" s="8"/>
      <c r="AJN312" s="8"/>
      <c r="AJO312" s="8"/>
      <c r="AJP312" s="8"/>
      <c r="AJQ312" s="8"/>
      <c r="AJR312" s="8"/>
      <c r="AJS312" s="8"/>
      <c r="AJT312" s="8"/>
      <c r="AJU312" s="8"/>
      <c r="AJV312" s="8"/>
      <c r="AJW312" s="8"/>
      <c r="AJX312" s="8"/>
      <c r="AJY312" s="8"/>
      <c r="AJZ312" s="8"/>
      <c r="AKA312" s="8"/>
      <c r="AKB312" s="8"/>
      <c r="AKC312" s="8"/>
      <c r="AKD312" s="8"/>
      <c r="AKE312" s="8"/>
      <c r="AKF312" s="8"/>
      <c r="AKG312" s="8"/>
      <c r="AKH312" s="8"/>
      <c r="AKI312" s="8"/>
      <c r="AKJ312" s="8"/>
      <c r="AKK312" s="8"/>
      <c r="AKL312" s="8"/>
      <c r="AKM312" s="8"/>
      <c r="AKN312" s="8"/>
      <c r="AKO312" s="8"/>
      <c r="AKP312" s="8"/>
      <c r="AKQ312" s="8"/>
    </row>
    <row r="313" spans="1:979" ht="15.75" hidden="1" x14ac:dyDescent="0.25">
      <c r="A313" s="699"/>
      <c r="B313" s="735">
        <v>243</v>
      </c>
      <c r="C313" s="707" t="s">
        <v>260</v>
      </c>
      <c r="D313" s="717"/>
      <c r="E313" s="707" t="s">
        <v>260</v>
      </c>
      <c r="F313" s="717">
        <f>C219</f>
        <v>0</v>
      </c>
      <c r="G313" s="707" t="s">
        <v>260</v>
      </c>
      <c r="H313" s="717">
        <f t="shared" si="75"/>
        <v>243</v>
      </c>
      <c r="I313" s="734">
        <v>243</v>
      </c>
      <c r="J313" s="734"/>
      <c r="K313" s="734"/>
      <c r="L313" s="734"/>
      <c r="M313" s="734"/>
      <c r="N313" s="734"/>
      <c r="O313" s="734"/>
    </row>
    <row r="314" spans="1:979" ht="15.75" hidden="1" x14ac:dyDescent="0.25">
      <c r="A314" s="699"/>
      <c r="B314" s="734"/>
      <c r="C314" s="707" t="s">
        <v>261</v>
      </c>
      <c r="D314" s="719">
        <f>C106+C149+C159+C173</f>
        <v>3482290</v>
      </c>
      <c r="E314" s="707" t="s">
        <v>261</v>
      </c>
      <c r="F314" s="717">
        <f>C185+C203+C210+C230+C239</f>
        <v>154203.9</v>
      </c>
      <c r="G314" s="707" t="s">
        <v>261</v>
      </c>
      <c r="H314" s="717">
        <f t="shared" si="75"/>
        <v>3636493.9</v>
      </c>
      <c r="I314" s="702"/>
      <c r="J314" s="702"/>
      <c r="K314" s="702"/>
      <c r="L314" s="702"/>
      <c r="M314" s="702"/>
      <c r="N314" s="702"/>
      <c r="O314" s="702"/>
    </row>
    <row r="315" spans="1:979" ht="15.75" hidden="1" x14ac:dyDescent="0.25">
      <c r="A315" s="699"/>
      <c r="B315" s="734"/>
      <c r="C315" s="707" t="s">
        <v>262</v>
      </c>
      <c r="D315" s="717"/>
      <c r="E315" s="707" t="s">
        <v>262</v>
      </c>
      <c r="F315" s="717">
        <f>C225</f>
        <v>0</v>
      </c>
      <c r="G315" s="707" t="s">
        <v>262</v>
      </c>
      <c r="H315" s="717">
        <f t="shared" si="75"/>
        <v>0</v>
      </c>
      <c r="I315" s="734">
        <v>243</v>
      </c>
      <c r="J315" s="734"/>
      <c r="K315" s="734"/>
      <c r="L315" s="734"/>
      <c r="M315" s="734"/>
      <c r="N315" s="734"/>
      <c r="O315" s="734"/>
    </row>
    <row r="316" spans="1:979" ht="15.75" hidden="1" x14ac:dyDescent="0.25">
      <c r="A316" s="699"/>
      <c r="B316" s="734"/>
      <c r="C316" s="707">
        <v>228</v>
      </c>
      <c r="D316" s="717"/>
      <c r="E316" s="707">
        <v>228</v>
      </c>
      <c r="F316" s="717"/>
      <c r="G316" s="707">
        <v>228</v>
      </c>
      <c r="H316" s="717">
        <f t="shared" si="75"/>
        <v>0</v>
      </c>
      <c r="I316" s="702"/>
      <c r="J316" s="702"/>
      <c r="K316" s="702"/>
      <c r="L316" s="702"/>
      <c r="M316" s="702"/>
      <c r="N316" s="702"/>
      <c r="O316" s="702"/>
    </row>
    <row r="317" spans="1:979" ht="15.75" hidden="1" x14ac:dyDescent="0.25">
      <c r="A317" s="699"/>
      <c r="B317" s="734"/>
      <c r="C317" s="707">
        <v>290</v>
      </c>
      <c r="D317" s="717">
        <f>C118</f>
        <v>0</v>
      </c>
      <c r="E317" s="707">
        <v>290</v>
      </c>
      <c r="F317" s="717"/>
      <c r="G317" s="707">
        <v>290</v>
      </c>
      <c r="H317" s="717">
        <f t="shared" si="75"/>
        <v>0</v>
      </c>
      <c r="I317" s="702"/>
      <c r="J317" s="702"/>
      <c r="K317" s="702"/>
      <c r="L317" s="702"/>
      <c r="M317" s="702"/>
      <c r="N317" s="702"/>
      <c r="O317" s="702"/>
    </row>
    <row r="318" spans="1:979" ht="15.75" hidden="1" x14ac:dyDescent="0.25">
      <c r="A318" s="699"/>
      <c r="B318" s="734"/>
      <c r="C318" s="707">
        <v>310</v>
      </c>
      <c r="D318" s="717"/>
      <c r="E318" s="707">
        <v>310</v>
      </c>
      <c r="F318" s="717">
        <f>C190+C205+C212+C234+C243+C251</f>
        <v>0</v>
      </c>
      <c r="G318" s="707">
        <v>310</v>
      </c>
      <c r="H318" s="717">
        <f t="shared" si="75"/>
        <v>0</v>
      </c>
      <c r="I318" s="702"/>
      <c r="J318" s="702"/>
      <c r="K318" s="702"/>
      <c r="L318" s="702"/>
      <c r="M318" s="702"/>
      <c r="N318" s="702"/>
      <c r="O318" s="702"/>
    </row>
    <row r="319" spans="1:979" ht="15.75" hidden="1" x14ac:dyDescent="0.25">
      <c r="A319" s="699"/>
      <c r="B319" s="734"/>
      <c r="C319" s="707">
        <v>340</v>
      </c>
      <c r="D319" s="717">
        <f>C120</f>
        <v>0</v>
      </c>
      <c r="E319" s="707">
        <v>340</v>
      </c>
      <c r="F319" s="717"/>
      <c r="G319" s="707">
        <v>340</v>
      </c>
      <c r="H319" s="717">
        <f t="shared" si="75"/>
        <v>0</v>
      </c>
      <c r="I319" s="702"/>
      <c r="J319" s="702"/>
      <c r="K319" s="702"/>
      <c r="L319" s="702"/>
      <c r="M319" s="702"/>
      <c r="N319" s="702"/>
      <c r="O319" s="702"/>
    </row>
    <row r="320" spans="1:979" ht="15.75" hidden="1" x14ac:dyDescent="0.25">
      <c r="A320" s="699"/>
      <c r="B320" s="734"/>
      <c r="C320" s="707">
        <v>341</v>
      </c>
      <c r="D320" s="719">
        <f>C122</f>
        <v>22000</v>
      </c>
      <c r="E320" s="707">
        <v>341</v>
      </c>
      <c r="F320" s="717"/>
      <c r="G320" s="707">
        <v>341</v>
      </c>
      <c r="H320" s="717">
        <f t="shared" si="75"/>
        <v>22000</v>
      </c>
      <c r="I320" s="702"/>
      <c r="J320" s="702"/>
      <c r="K320" s="702"/>
      <c r="L320" s="702"/>
      <c r="M320" s="702"/>
      <c r="N320" s="702"/>
      <c r="O320" s="702"/>
    </row>
    <row r="321" spans="1:989" ht="15.75" hidden="1" x14ac:dyDescent="0.25">
      <c r="A321" s="699"/>
      <c r="B321" s="734"/>
      <c r="C321" s="707">
        <v>342</v>
      </c>
      <c r="D321" s="717">
        <f>C124</f>
        <v>0</v>
      </c>
      <c r="E321" s="707">
        <v>342</v>
      </c>
      <c r="F321" s="717"/>
      <c r="G321" s="707">
        <v>342</v>
      </c>
      <c r="H321" s="717">
        <f t="shared" si="75"/>
        <v>0</v>
      </c>
      <c r="I321" s="702"/>
      <c r="J321" s="702"/>
      <c r="K321" s="702"/>
      <c r="L321" s="702"/>
      <c r="M321" s="702"/>
      <c r="N321" s="702"/>
      <c r="O321" s="702"/>
    </row>
    <row r="322" spans="1:989" ht="15.75" hidden="1" x14ac:dyDescent="0.25">
      <c r="A322" s="739"/>
      <c r="B322" s="739"/>
      <c r="C322" s="707">
        <v>343</v>
      </c>
      <c r="D322" s="719">
        <f>C126</f>
        <v>2775</v>
      </c>
      <c r="E322" s="707">
        <v>343</v>
      </c>
      <c r="F322" s="717"/>
      <c r="G322" s="707">
        <v>343</v>
      </c>
      <c r="H322" s="717">
        <f t="shared" si="75"/>
        <v>2775</v>
      </c>
      <c r="I322" s="739"/>
      <c r="J322" s="739"/>
      <c r="K322" s="739"/>
      <c r="L322" s="739"/>
      <c r="M322" s="739"/>
      <c r="N322" s="739"/>
      <c r="O322" s="739"/>
    </row>
    <row r="323" spans="1:989" ht="15.75" hidden="1" x14ac:dyDescent="0.25">
      <c r="A323" s="739"/>
      <c r="B323" s="739"/>
      <c r="C323" s="707">
        <v>344</v>
      </c>
      <c r="D323" s="719">
        <f>C128</f>
        <v>270000</v>
      </c>
      <c r="E323" s="707">
        <v>344</v>
      </c>
      <c r="F323" s="717"/>
      <c r="G323" s="707">
        <v>344</v>
      </c>
      <c r="H323" s="717">
        <f t="shared" si="75"/>
        <v>270000</v>
      </c>
      <c r="I323" s="739"/>
      <c r="J323" s="739"/>
      <c r="K323" s="739"/>
      <c r="L323" s="739"/>
      <c r="M323" s="739"/>
      <c r="N323" s="739"/>
      <c r="O323" s="739"/>
    </row>
    <row r="324" spans="1:989" ht="15.75" hidden="1" x14ac:dyDescent="0.25">
      <c r="A324" s="739"/>
      <c r="B324" s="739"/>
      <c r="C324" s="707">
        <v>345</v>
      </c>
      <c r="D324" s="719">
        <f>C130</f>
        <v>127800</v>
      </c>
      <c r="E324" s="707">
        <v>345</v>
      </c>
      <c r="F324" s="717"/>
      <c r="G324" s="707">
        <v>345</v>
      </c>
      <c r="H324" s="717">
        <f t="shared" si="75"/>
        <v>127800</v>
      </c>
      <c r="I324" s="739"/>
      <c r="J324" s="739"/>
      <c r="K324" s="739"/>
      <c r="L324" s="739"/>
      <c r="M324" s="739"/>
      <c r="N324" s="739"/>
      <c r="O324" s="739"/>
    </row>
    <row r="325" spans="1:989" s="715" customFormat="1" ht="15.75" hidden="1" x14ac:dyDescent="0.25">
      <c r="A325" s="739"/>
      <c r="B325" s="739"/>
      <c r="C325" s="707">
        <v>346</v>
      </c>
      <c r="D325" s="719">
        <f>C132+C164+C176</f>
        <v>262430</v>
      </c>
      <c r="E325" s="707">
        <v>346</v>
      </c>
      <c r="F325" s="717">
        <f>C215+C236+C245+C253</f>
        <v>0</v>
      </c>
      <c r="G325" s="707">
        <v>346</v>
      </c>
      <c r="H325" s="717">
        <f t="shared" si="75"/>
        <v>262430</v>
      </c>
      <c r="I325" s="739"/>
      <c r="J325" s="739"/>
      <c r="K325" s="739"/>
      <c r="L325" s="739"/>
      <c r="M325" s="739"/>
      <c r="N325" s="739"/>
      <c r="O325" s="739"/>
      <c r="P325" s="248"/>
      <c r="Q325" s="248"/>
      <c r="R325" s="248"/>
      <c r="S325" s="248"/>
      <c r="T325" s="248"/>
      <c r="U325" s="248"/>
      <c r="V325" s="248"/>
      <c r="W325" s="248"/>
      <c r="X325" s="248"/>
      <c r="Y325" s="248"/>
      <c r="Z325" s="248"/>
      <c r="AA325" s="248"/>
      <c r="AB325" s="248"/>
      <c r="AC325" s="248"/>
      <c r="AD325" s="247"/>
      <c r="AE325" s="247"/>
      <c r="AF325" s="247"/>
      <c r="AG325" s="247"/>
      <c r="AH325" s="247"/>
      <c r="AI325" s="247"/>
      <c r="AJ325" s="247"/>
      <c r="AK325" s="247"/>
      <c r="AL325" s="247"/>
      <c r="AM325" s="247"/>
      <c r="AN325" s="247"/>
      <c r="AO325" s="247"/>
      <c r="AP325" s="247"/>
      <c r="AQ325" s="737"/>
      <c r="AR325" s="737"/>
      <c r="AS325" s="737"/>
      <c r="AT325" s="737"/>
      <c r="AU325" s="737"/>
      <c r="AV325" s="737"/>
      <c r="AW325" s="737"/>
      <c r="AX325" s="737"/>
      <c r="AY325" s="737"/>
      <c r="AZ325" s="737"/>
      <c r="BA325" s="737"/>
      <c r="BB325" s="737"/>
      <c r="BC325" s="737"/>
      <c r="BD325" s="737"/>
      <c r="BE325" s="737"/>
      <c r="BF325" s="737"/>
      <c r="BG325" s="737"/>
      <c r="BH325" s="737"/>
      <c r="BI325" s="737"/>
      <c r="BJ325" s="737"/>
      <c r="BK325" s="737"/>
      <c r="BL325" s="737"/>
      <c r="BM325" s="737"/>
      <c r="BN325" s="737"/>
      <c r="BO325" s="737"/>
      <c r="BP325" s="737"/>
      <c r="BQ325" s="737"/>
      <c r="BR325" s="737"/>
      <c r="BS325" s="737"/>
      <c r="BT325" s="740"/>
      <c r="BU325" s="740"/>
      <c r="BV325" s="716"/>
      <c r="BW325" s="716"/>
      <c r="BX325" s="716"/>
      <c r="BY325" s="716"/>
      <c r="BZ325" s="716"/>
      <c r="CA325" s="716"/>
      <c r="CB325" s="716"/>
      <c r="CC325" s="716"/>
      <c r="CD325" s="716"/>
      <c r="CE325" s="716"/>
      <c r="CF325" s="716"/>
      <c r="CG325" s="716"/>
      <c r="CH325" s="716"/>
      <c r="CI325" s="716"/>
      <c r="CJ325" s="716"/>
      <c r="CK325" s="716"/>
      <c r="CL325" s="716"/>
      <c r="CM325" s="716"/>
      <c r="CN325" s="716"/>
      <c r="CO325" s="716"/>
      <c r="CP325" s="716"/>
      <c r="CQ325" s="716"/>
      <c r="CR325" s="716"/>
      <c r="CS325" s="716"/>
      <c r="CT325" s="716"/>
      <c r="CU325" s="716"/>
      <c r="CV325" s="716"/>
      <c r="CW325" s="716"/>
      <c r="CX325" s="716"/>
      <c r="CY325" s="716"/>
      <c r="CZ325" s="716"/>
      <c r="DA325" s="716"/>
      <c r="DB325" s="716"/>
      <c r="DC325" s="716"/>
      <c r="DD325" s="716"/>
      <c r="DE325" s="716"/>
      <c r="DF325" s="716"/>
      <c r="DG325" s="716"/>
      <c r="DH325" s="716"/>
      <c r="DI325" s="716"/>
      <c r="DJ325" s="716"/>
      <c r="DK325" s="716"/>
      <c r="DL325" s="716"/>
      <c r="DM325" s="716"/>
      <c r="DN325" s="716"/>
      <c r="DO325" s="716"/>
      <c r="DP325" s="716"/>
      <c r="DQ325" s="716"/>
      <c r="DR325" s="716"/>
      <c r="DS325" s="716"/>
      <c r="DT325" s="716"/>
      <c r="DU325" s="716"/>
      <c r="DV325" s="716"/>
      <c r="DW325" s="716"/>
      <c r="DX325" s="716"/>
      <c r="DY325" s="716"/>
      <c r="DZ325" s="716"/>
      <c r="EA325" s="716"/>
      <c r="EB325" s="716"/>
      <c r="EC325" s="716"/>
      <c r="ED325" s="716"/>
      <c r="EE325" s="716"/>
      <c r="EF325" s="716"/>
      <c r="EG325" s="716"/>
      <c r="EH325" s="716"/>
      <c r="EI325" s="716"/>
      <c r="EJ325" s="716"/>
      <c r="EK325" s="716"/>
      <c r="EL325" s="716"/>
      <c r="EM325" s="716"/>
      <c r="EN325" s="716"/>
      <c r="EO325" s="716"/>
      <c r="EP325" s="716"/>
      <c r="EQ325" s="716"/>
      <c r="ER325" s="716"/>
      <c r="ES325" s="716"/>
      <c r="ET325" s="716"/>
      <c r="EU325" s="716"/>
      <c r="EV325" s="716"/>
      <c r="EW325" s="716"/>
      <c r="EX325" s="716"/>
      <c r="EY325" s="716"/>
      <c r="EZ325" s="716"/>
      <c r="FA325" s="716"/>
      <c r="FB325" s="716"/>
      <c r="FC325" s="716"/>
      <c r="FD325" s="716"/>
      <c r="FE325" s="716"/>
      <c r="FF325" s="716"/>
      <c r="FG325" s="716"/>
      <c r="FH325" s="716"/>
      <c r="FI325" s="716"/>
      <c r="FJ325" s="716"/>
      <c r="FK325" s="716"/>
      <c r="FL325" s="716"/>
      <c r="FM325" s="716"/>
      <c r="FN325" s="716"/>
      <c r="FO325" s="716"/>
      <c r="FP325" s="716"/>
      <c r="FQ325" s="716"/>
      <c r="FR325" s="716"/>
      <c r="FS325" s="716"/>
      <c r="FT325" s="716"/>
      <c r="FU325" s="716"/>
      <c r="FV325" s="716"/>
      <c r="FW325" s="716"/>
      <c r="FX325" s="716"/>
      <c r="FY325" s="716"/>
      <c r="FZ325" s="716"/>
      <c r="GA325" s="716"/>
      <c r="GB325" s="716"/>
      <c r="GC325" s="716"/>
      <c r="GD325" s="716"/>
      <c r="GE325" s="716"/>
      <c r="GF325" s="716"/>
      <c r="GG325" s="716"/>
      <c r="GH325" s="716"/>
      <c r="GI325" s="716"/>
      <c r="GJ325" s="716"/>
      <c r="GK325" s="716"/>
      <c r="GL325" s="716"/>
      <c r="GM325" s="716"/>
      <c r="GN325" s="716"/>
      <c r="GO325" s="716"/>
      <c r="GP325" s="716"/>
      <c r="GQ325" s="716"/>
      <c r="GR325" s="716"/>
      <c r="GS325" s="716"/>
      <c r="GT325" s="716"/>
      <c r="GU325" s="716"/>
      <c r="GV325" s="716"/>
      <c r="GW325" s="716"/>
      <c r="GX325" s="716"/>
      <c r="GY325" s="716"/>
      <c r="GZ325" s="716"/>
      <c r="HA325" s="716"/>
      <c r="HB325" s="716"/>
      <c r="HC325" s="716"/>
      <c r="HD325" s="716"/>
      <c r="HE325" s="716"/>
      <c r="HF325" s="716"/>
      <c r="HG325" s="716"/>
      <c r="HH325" s="716"/>
      <c r="HI325" s="716"/>
      <c r="HJ325" s="716"/>
      <c r="HK325" s="716"/>
      <c r="HL325" s="716"/>
      <c r="HM325" s="716"/>
      <c r="HN325" s="716"/>
      <c r="HO325" s="716"/>
      <c r="HP325" s="716"/>
      <c r="HQ325" s="716"/>
      <c r="HR325" s="716"/>
      <c r="HS325" s="716"/>
      <c r="HT325" s="716"/>
      <c r="HU325" s="716"/>
      <c r="HV325" s="716"/>
      <c r="HW325" s="716"/>
      <c r="HX325" s="716"/>
      <c r="HY325" s="716"/>
      <c r="HZ325" s="716"/>
      <c r="IA325" s="716"/>
      <c r="IB325" s="716"/>
      <c r="IC325" s="716"/>
      <c r="ID325" s="716"/>
      <c r="IE325" s="716"/>
      <c r="IF325" s="716"/>
      <c r="IG325" s="716"/>
      <c r="IH325" s="716"/>
      <c r="II325" s="716"/>
      <c r="IJ325" s="716"/>
      <c r="IK325" s="716"/>
      <c r="IL325" s="716"/>
      <c r="IM325" s="716"/>
      <c r="IN325" s="716"/>
      <c r="IO325" s="716"/>
      <c r="IP325" s="716"/>
      <c r="IQ325" s="716"/>
      <c r="IR325" s="716"/>
      <c r="IS325" s="716"/>
      <c r="IT325" s="716"/>
      <c r="IU325" s="716"/>
      <c r="IV325" s="716"/>
      <c r="IW325" s="716"/>
      <c r="IX325" s="716"/>
      <c r="IY325" s="716"/>
      <c r="IZ325" s="716"/>
      <c r="JA325" s="716"/>
      <c r="JB325" s="716"/>
      <c r="JC325" s="716"/>
      <c r="JD325" s="716"/>
      <c r="JE325" s="716"/>
      <c r="JF325" s="716"/>
      <c r="JG325" s="716"/>
      <c r="JH325" s="716"/>
      <c r="JI325" s="716"/>
      <c r="JJ325" s="716"/>
      <c r="JK325" s="716"/>
      <c r="JL325" s="716"/>
      <c r="JM325" s="716"/>
      <c r="JN325" s="716"/>
      <c r="JO325" s="716"/>
      <c r="JP325" s="716"/>
      <c r="JQ325" s="716"/>
      <c r="JR325" s="716"/>
      <c r="JS325" s="716"/>
      <c r="JT325" s="716"/>
      <c r="JU325" s="716"/>
      <c r="JV325" s="716"/>
      <c r="JW325" s="716"/>
      <c r="JX325" s="716"/>
      <c r="JY325" s="716"/>
      <c r="JZ325" s="716"/>
      <c r="KA325" s="716"/>
      <c r="KB325" s="716"/>
      <c r="KC325" s="716"/>
      <c r="KD325" s="716"/>
      <c r="KE325" s="716"/>
      <c r="KF325" s="716"/>
      <c r="KG325" s="716"/>
      <c r="KH325" s="716"/>
      <c r="KI325" s="716"/>
      <c r="KJ325" s="716"/>
      <c r="KK325" s="716"/>
      <c r="KL325" s="716"/>
      <c r="KM325" s="716"/>
      <c r="KN325" s="716"/>
      <c r="KO325" s="716"/>
      <c r="KP325" s="716"/>
      <c r="KQ325" s="716"/>
      <c r="KR325" s="716"/>
      <c r="KS325" s="716"/>
      <c r="KT325" s="716"/>
      <c r="KU325" s="716"/>
      <c r="KV325" s="716"/>
      <c r="KW325" s="716"/>
      <c r="KX325" s="716"/>
      <c r="KY325" s="716"/>
      <c r="KZ325" s="716"/>
      <c r="LA325" s="716"/>
      <c r="LB325" s="716"/>
      <c r="LC325" s="716"/>
      <c r="LD325" s="716"/>
      <c r="LE325" s="716"/>
      <c r="LF325" s="716"/>
      <c r="LG325" s="716"/>
      <c r="LH325" s="716"/>
      <c r="LI325" s="716"/>
      <c r="LJ325" s="716"/>
      <c r="LK325" s="716"/>
      <c r="LL325" s="716"/>
      <c r="LM325" s="716"/>
      <c r="LN325" s="716"/>
      <c r="LO325" s="716"/>
      <c r="LP325" s="716"/>
      <c r="LQ325" s="716"/>
      <c r="LR325" s="716"/>
      <c r="LS325" s="716"/>
      <c r="LT325" s="716"/>
      <c r="LU325" s="716"/>
      <c r="LV325" s="716"/>
      <c r="LW325" s="716"/>
      <c r="LX325" s="716"/>
      <c r="LY325" s="716"/>
      <c r="LZ325" s="716"/>
      <c r="MA325" s="716"/>
      <c r="MB325" s="716"/>
      <c r="MC325" s="716"/>
      <c r="MD325" s="716"/>
      <c r="ME325" s="716"/>
      <c r="MF325" s="716"/>
      <c r="MG325" s="716"/>
      <c r="MH325" s="716"/>
      <c r="MI325" s="716"/>
      <c r="MJ325" s="716"/>
      <c r="MK325" s="716"/>
      <c r="ML325" s="716"/>
      <c r="MM325" s="716"/>
      <c r="MN325" s="716"/>
      <c r="MO325" s="716"/>
      <c r="MP325" s="716"/>
      <c r="MQ325" s="716"/>
      <c r="MR325" s="716"/>
      <c r="MS325" s="716"/>
      <c r="MT325" s="716"/>
      <c r="MU325" s="716"/>
      <c r="MV325" s="716"/>
      <c r="MW325" s="716"/>
      <c r="MX325" s="716"/>
      <c r="MY325" s="716"/>
      <c r="MZ325" s="716"/>
      <c r="NA325" s="716"/>
      <c r="NB325" s="716"/>
      <c r="NC325" s="716"/>
      <c r="ND325" s="716"/>
      <c r="NE325" s="716"/>
      <c r="NF325" s="716"/>
      <c r="NG325" s="716"/>
      <c r="NH325" s="716"/>
      <c r="NI325" s="716"/>
      <c r="NJ325" s="716"/>
      <c r="NK325" s="716"/>
      <c r="NL325" s="716"/>
      <c r="NM325" s="716"/>
      <c r="NN325" s="716"/>
      <c r="NO325" s="716"/>
      <c r="NP325" s="716"/>
      <c r="NQ325" s="716"/>
      <c r="NR325" s="716"/>
      <c r="NS325" s="716"/>
      <c r="NT325" s="716"/>
      <c r="NU325" s="716"/>
      <c r="NV325" s="716"/>
      <c r="NW325" s="716"/>
      <c r="NX325" s="716"/>
      <c r="NY325" s="716"/>
      <c r="NZ325" s="716"/>
      <c r="OA325" s="716"/>
      <c r="OB325" s="716"/>
      <c r="OC325" s="716"/>
      <c r="OD325" s="716"/>
      <c r="OE325" s="716"/>
      <c r="OF325" s="716"/>
      <c r="OG325" s="716"/>
      <c r="OH325" s="716"/>
      <c r="OI325" s="716"/>
      <c r="OJ325" s="716"/>
      <c r="OK325" s="716"/>
      <c r="OL325" s="716"/>
      <c r="OM325" s="716"/>
      <c r="ON325" s="716"/>
      <c r="OO325" s="716"/>
      <c r="OP325" s="716"/>
      <c r="OQ325" s="716"/>
      <c r="OR325" s="716"/>
      <c r="OS325" s="716"/>
      <c r="OT325" s="716"/>
      <c r="OU325" s="716"/>
      <c r="OV325" s="716"/>
      <c r="OW325" s="716"/>
      <c r="OX325" s="716"/>
      <c r="OY325" s="716"/>
      <c r="OZ325" s="716"/>
      <c r="PA325" s="716"/>
      <c r="PB325" s="716"/>
      <c r="PC325" s="716"/>
      <c r="PD325" s="716"/>
      <c r="PE325" s="716"/>
      <c r="PF325" s="716"/>
      <c r="PG325" s="716"/>
      <c r="PH325" s="716"/>
      <c r="PI325" s="716"/>
      <c r="PJ325" s="716"/>
      <c r="PK325" s="716"/>
      <c r="PL325" s="716"/>
      <c r="PM325" s="716"/>
      <c r="PN325" s="716"/>
      <c r="PO325" s="716"/>
      <c r="PP325" s="716"/>
      <c r="PQ325" s="716"/>
      <c r="PR325" s="716"/>
      <c r="PS325" s="716"/>
      <c r="PT325" s="716"/>
      <c r="PU325" s="716"/>
      <c r="PV325" s="716"/>
      <c r="PW325" s="716"/>
      <c r="PX325" s="716"/>
      <c r="PY325" s="716"/>
      <c r="PZ325" s="716"/>
      <c r="QA325" s="716"/>
      <c r="QB325" s="716"/>
      <c r="QC325" s="716"/>
      <c r="QD325" s="716"/>
      <c r="QE325" s="716"/>
      <c r="QF325" s="716"/>
      <c r="QG325" s="716"/>
      <c r="QH325" s="716"/>
      <c r="QI325" s="716"/>
      <c r="QJ325" s="716"/>
      <c r="QK325" s="716"/>
      <c r="QL325" s="716"/>
      <c r="QM325" s="716"/>
      <c r="QN325" s="716"/>
      <c r="QO325" s="716"/>
      <c r="QP325" s="716"/>
      <c r="QQ325" s="716"/>
      <c r="QR325" s="716"/>
      <c r="QS325" s="716"/>
      <c r="QT325" s="716"/>
      <c r="QU325" s="716"/>
      <c r="QV325" s="716"/>
      <c r="QW325" s="716"/>
      <c r="QX325" s="716"/>
      <c r="QY325" s="716"/>
      <c r="QZ325" s="716"/>
      <c r="RA325" s="716"/>
      <c r="RB325" s="716"/>
      <c r="RC325" s="716"/>
      <c r="RD325" s="716"/>
      <c r="RE325" s="716"/>
      <c r="RF325" s="716"/>
      <c r="RG325" s="716"/>
      <c r="RH325" s="716"/>
      <c r="RI325" s="716"/>
      <c r="RJ325" s="716"/>
      <c r="RK325" s="716"/>
      <c r="RL325" s="716"/>
      <c r="RM325" s="716"/>
      <c r="RN325" s="716"/>
      <c r="RO325" s="716"/>
      <c r="RP325" s="716"/>
      <c r="RQ325" s="716"/>
      <c r="RR325" s="716"/>
      <c r="RS325" s="716"/>
      <c r="RT325" s="716"/>
      <c r="RU325" s="716"/>
      <c r="RV325" s="716"/>
      <c r="RW325" s="716"/>
      <c r="RX325" s="716"/>
      <c r="RY325" s="716"/>
      <c r="RZ325" s="716"/>
      <c r="SA325" s="716"/>
      <c r="SB325" s="716"/>
      <c r="SC325" s="716"/>
      <c r="SD325" s="716"/>
      <c r="SE325" s="716"/>
      <c r="SF325" s="716"/>
      <c r="SG325" s="716"/>
      <c r="SH325" s="716"/>
      <c r="SI325" s="716"/>
      <c r="SJ325" s="716"/>
      <c r="SK325" s="716"/>
      <c r="SL325" s="716"/>
      <c r="SM325" s="716"/>
      <c r="SN325" s="716"/>
      <c r="SO325" s="716"/>
      <c r="SP325" s="716"/>
      <c r="SQ325" s="716"/>
      <c r="SR325" s="716"/>
      <c r="SS325" s="716"/>
      <c r="ST325" s="716"/>
      <c r="SU325" s="716"/>
      <c r="SV325" s="716"/>
      <c r="SW325" s="716"/>
      <c r="SX325" s="716"/>
      <c r="SY325" s="716"/>
      <c r="SZ325" s="716"/>
      <c r="TA325" s="716"/>
      <c r="TB325" s="716"/>
      <c r="TC325" s="716"/>
      <c r="TD325" s="716"/>
      <c r="TE325" s="716"/>
      <c r="TF325" s="716"/>
      <c r="TG325" s="716"/>
      <c r="TH325" s="716"/>
      <c r="TI325" s="716"/>
      <c r="TJ325" s="716"/>
      <c r="TK325" s="716"/>
      <c r="TL325" s="716"/>
      <c r="TM325" s="716"/>
      <c r="TN325" s="716"/>
      <c r="TO325" s="716"/>
      <c r="TP325" s="716"/>
      <c r="TQ325" s="716"/>
      <c r="TR325" s="716"/>
      <c r="TS325" s="716"/>
      <c r="TT325" s="716"/>
      <c r="TU325" s="716"/>
      <c r="TV325" s="716"/>
      <c r="TW325" s="716"/>
      <c r="TX325" s="716"/>
      <c r="TY325" s="716"/>
      <c r="TZ325" s="716"/>
      <c r="UA325" s="716"/>
      <c r="UB325" s="716"/>
      <c r="UC325" s="716"/>
      <c r="UD325" s="716"/>
      <c r="UE325" s="716"/>
      <c r="UF325" s="716"/>
      <c r="UG325" s="716"/>
      <c r="UH325" s="716"/>
      <c r="UI325" s="716"/>
      <c r="UJ325" s="716"/>
      <c r="UK325" s="716"/>
      <c r="UL325" s="716"/>
      <c r="UM325" s="716"/>
      <c r="UN325" s="716"/>
      <c r="UO325" s="716"/>
      <c r="UP325" s="716"/>
      <c r="UQ325" s="716"/>
      <c r="UR325" s="716"/>
      <c r="US325" s="716"/>
      <c r="UT325" s="716"/>
      <c r="UU325" s="716"/>
      <c r="UV325" s="716"/>
      <c r="UW325" s="716"/>
      <c r="UX325" s="716"/>
      <c r="UY325" s="716"/>
      <c r="UZ325" s="716"/>
      <c r="VA325" s="716"/>
      <c r="VB325" s="716"/>
      <c r="VC325" s="716"/>
      <c r="VD325" s="716"/>
      <c r="VE325" s="716"/>
      <c r="VF325" s="716"/>
      <c r="VG325" s="716"/>
      <c r="VH325" s="716"/>
      <c r="VI325" s="716"/>
      <c r="VJ325" s="716"/>
      <c r="VK325" s="716"/>
      <c r="VL325" s="716"/>
      <c r="VM325" s="716"/>
      <c r="VN325" s="716"/>
      <c r="VO325" s="716"/>
      <c r="VP325" s="716"/>
      <c r="VQ325" s="716"/>
      <c r="VR325" s="716"/>
      <c r="VS325" s="716"/>
      <c r="VT325" s="716"/>
      <c r="VU325" s="716"/>
      <c r="VV325" s="716"/>
      <c r="VW325" s="716"/>
      <c r="VX325" s="716"/>
      <c r="VY325" s="716"/>
      <c r="VZ325" s="716"/>
      <c r="WA325" s="716"/>
      <c r="WB325" s="716"/>
      <c r="WC325" s="716"/>
      <c r="WD325" s="716"/>
      <c r="WE325" s="716"/>
      <c r="WF325" s="716"/>
      <c r="WG325" s="716"/>
      <c r="WH325" s="716"/>
      <c r="WI325" s="716"/>
      <c r="WJ325" s="716"/>
      <c r="WK325" s="716"/>
      <c r="WL325" s="716"/>
      <c r="WM325" s="716"/>
      <c r="WN325" s="716"/>
      <c r="WO325" s="716"/>
      <c r="WP325" s="716"/>
      <c r="WQ325" s="716"/>
      <c r="WR325" s="716"/>
      <c r="WS325" s="716"/>
      <c r="WT325" s="716"/>
      <c r="WU325" s="716"/>
      <c r="WV325" s="716"/>
      <c r="WW325" s="716"/>
      <c r="WX325" s="716"/>
      <c r="WY325" s="716"/>
      <c r="WZ325" s="716"/>
      <c r="XA325" s="716"/>
      <c r="XB325" s="716"/>
      <c r="XC325" s="716"/>
      <c r="XD325" s="716"/>
      <c r="XE325" s="716"/>
      <c r="XF325" s="716"/>
      <c r="XG325" s="716"/>
      <c r="XH325" s="716"/>
      <c r="XI325" s="716"/>
      <c r="XJ325" s="716"/>
      <c r="XK325" s="716"/>
      <c r="XL325" s="716"/>
      <c r="XM325" s="716"/>
      <c r="XN325" s="716"/>
      <c r="XO325" s="716"/>
      <c r="XP325" s="716"/>
      <c r="XQ325" s="716"/>
      <c r="XR325" s="716"/>
      <c r="XS325" s="716"/>
      <c r="XT325" s="716"/>
      <c r="XU325" s="716"/>
      <c r="XV325" s="716"/>
      <c r="XW325" s="716"/>
      <c r="XX325" s="716"/>
      <c r="XY325" s="716"/>
      <c r="XZ325" s="716"/>
      <c r="YA325" s="716"/>
      <c r="YB325" s="716"/>
      <c r="YC325" s="716"/>
      <c r="YD325" s="716"/>
      <c r="YE325" s="716"/>
      <c r="YF325" s="716"/>
      <c r="YG325" s="716"/>
      <c r="YH325" s="716"/>
      <c r="YI325" s="716"/>
      <c r="YJ325" s="716"/>
      <c r="YK325" s="716"/>
      <c r="YL325" s="716"/>
      <c r="YM325" s="716"/>
      <c r="YN325" s="716"/>
      <c r="YO325" s="716"/>
      <c r="YP325" s="716"/>
      <c r="YQ325" s="716"/>
      <c r="YR325" s="716"/>
      <c r="YS325" s="716"/>
      <c r="YT325" s="716"/>
      <c r="YU325" s="716"/>
      <c r="YV325" s="716"/>
      <c r="YW325" s="716"/>
      <c r="YX325" s="716"/>
      <c r="YY325" s="716"/>
      <c r="YZ325" s="716"/>
      <c r="ZA325" s="716"/>
      <c r="ZB325" s="716"/>
      <c r="ZC325" s="716"/>
      <c r="ZD325" s="716"/>
      <c r="ZE325" s="716"/>
      <c r="ZF325" s="716"/>
      <c r="ZG325" s="716"/>
      <c r="ZH325" s="716"/>
      <c r="ZI325" s="716"/>
      <c r="ZJ325" s="716"/>
      <c r="ZK325" s="716"/>
      <c r="ZL325" s="716"/>
      <c r="ZM325" s="716"/>
      <c r="ZN325" s="716"/>
      <c r="ZO325" s="716"/>
      <c r="ZP325" s="716"/>
      <c r="ZQ325" s="716"/>
      <c r="ZR325" s="716"/>
      <c r="ZS325" s="716"/>
      <c r="ZT325" s="716"/>
      <c r="ZU325" s="716"/>
      <c r="ZV325" s="716"/>
      <c r="ZW325" s="716"/>
      <c r="ZX325" s="716"/>
      <c r="ZY325" s="716"/>
      <c r="ZZ325" s="716"/>
      <c r="AAA325" s="716"/>
      <c r="AAB325" s="716"/>
      <c r="AAC325" s="716"/>
      <c r="AAD325" s="716"/>
      <c r="AAE325" s="716"/>
      <c r="AAF325" s="716"/>
      <c r="AAG325" s="716"/>
      <c r="AAH325" s="716"/>
      <c r="AAI325" s="716"/>
      <c r="AAJ325" s="716"/>
      <c r="AAK325" s="716"/>
      <c r="AAL325" s="716"/>
      <c r="AAM325" s="716"/>
      <c r="AAN325" s="716"/>
      <c r="AAO325" s="716"/>
      <c r="AAP325" s="716"/>
      <c r="AAQ325" s="716"/>
      <c r="AAR325" s="716"/>
      <c r="AAS325" s="716"/>
      <c r="AAT325" s="716"/>
      <c r="AAU325" s="716"/>
      <c r="AAV325" s="716"/>
      <c r="AAW325" s="716"/>
      <c r="AAX325" s="716"/>
      <c r="AAY325" s="716"/>
      <c r="AAZ325" s="716"/>
      <c r="ABA325" s="716"/>
      <c r="ABB325" s="716"/>
      <c r="ABC325" s="716"/>
      <c r="ABD325" s="716"/>
      <c r="ABE325" s="716"/>
      <c r="ABF325" s="716"/>
      <c r="ABG325" s="716"/>
      <c r="ABH325" s="716"/>
      <c r="ABI325" s="716"/>
      <c r="ABJ325" s="716"/>
      <c r="ABK325" s="716"/>
      <c r="ABL325" s="716"/>
      <c r="ABM325" s="716"/>
      <c r="ABN325" s="716"/>
      <c r="ABO325" s="716"/>
      <c r="ABP325" s="716"/>
      <c r="ABQ325" s="716"/>
      <c r="ABR325" s="716"/>
      <c r="ABS325" s="716"/>
      <c r="ABT325" s="716"/>
      <c r="ABU325" s="716"/>
      <c r="ABV325" s="716"/>
      <c r="ABW325" s="716"/>
      <c r="ABX325" s="716"/>
      <c r="ABY325" s="716"/>
      <c r="ABZ325" s="716"/>
      <c r="ACA325" s="716"/>
      <c r="ACB325" s="716"/>
      <c r="ACC325" s="716"/>
      <c r="ACD325" s="716"/>
      <c r="ACE325" s="716"/>
      <c r="ACF325" s="716"/>
      <c r="ACG325" s="716"/>
      <c r="ACH325" s="716"/>
      <c r="ACI325" s="716"/>
      <c r="ACJ325" s="716"/>
      <c r="ACK325" s="716"/>
      <c r="ACL325" s="716"/>
      <c r="ACM325" s="716"/>
      <c r="ACN325" s="716"/>
      <c r="ACO325" s="716"/>
      <c r="ACP325" s="716"/>
      <c r="ACQ325" s="716"/>
      <c r="ACR325" s="716"/>
      <c r="ACS325" s="716"/>
      <c r="ACT325" s="716"/>
      <c r="ACU325" s="716"/>
      <c r="ACV325" s="716"/>
      <c r="ACW325" s="716"/>
      <c r="ACX325" s="716"/>
      <c r="ACY325" s="716"/>
      <c r="ACZ325" s="716"/>
      <c r="ADA325" s="716"/>
      <c r="ADB325" s="716"/>
      <c r="ADC325" s="716"/>
      <c r="ADD325" s="716"/>
      <c r="ADE325" s="716"/>
      <c r="ADF325" s="716"/>
      <c r="ADG325" s="716"/>
      <c r="ADH325" s="716"/>
      <c r="ADI325" s="716"/>
      <c r="ADJ325" s="716"/>
      <c r="ADK325" s="716"/>
      <c r="ADL325" s="716"/>
      <c r="ADM325" s="716"/>
      <c r="ADN325" s="716"/>
      <c r="ADO325" s="716"/>
      <c r="ADP325" s="716"/>
      <c r="ADQ325" s="716"/>
      <c r="ADR325" s="716"/>
      <c r="ADS325" s="716"/>
      <c r="ADT325" s="716"/>
      <c r="ADU325" s="716"/>
      <c r="ADV325" s="716"/>
      <c r="ADW325" s="716"/>
      <c r="ADX325" s="716"/>
      <c r="ADY325" s="716"/>
      <c r="ADZ325" s="716"/>
      <c r="AEA325" s="716"/>
      <c r="AEB325" s="716"/>
      <c r="AEC325" s="716"/>
      <c r="AED325" s="716"/>
      <c r="AEE325" s="716"/>
      <c r="AEF325" s="716"/>
      <c r="AEG325" s="716"/>
      <c r="AEH325" s="716"/>
      <c r="AEI325" s="716"/>
      <c r="AEJ325" s="716"/>
      <c r="AEK325" s="716"/>
      <c r="AEL325" s="716"/>
      <c r="AEM325" s="716"/>
      <c r="AEN325" s="716"/>
      <c r="AEO325" s="716"/>
      <c r="AEP325" s="716"/>
      <c r="AEQ325" s="716"/>
      <c r="AER325" s="716"/>
      <c r="AES325" s="716"/>
      <c r="AET325" s="716"/>
      <c r="AEU325" s="716"/>
      <c r="AEV325" s="716"/>
      <c r="AEW325" s="716"/>
      <c r="AEX325" s="716"/>
      <c r="AEY325" s="716"/>
      <c r="AEZ325" s="716"/>
      <c r="AFA325" s="716"/>
      <c r="AFB325" s="716"/>
      <c r="AFC325" s="716"/>
      <c r="AFD325" s="716"/>
      <c r="AFE325" s="716"/>
      <c r="AFF325" s="716"/>
      <c r="AFG325" s="716"/>
      <c r="AFH325" s="716"/>
      <c r="AFI325" s="716"/>
      <c r="AFJ325" s="716"/>
      <c r="AFK325" s="716"/>
      <c r="AFL325" s="716"/>
      <c r="AFM325" s="716"/>
      <c r="AFN325" s="716"/>
      <c r="AFO325" s="716"/>
      <c r="AFP325" s="716"/>
      <c r="AFQ325" s="716"/>
      <c r="AFR325" s="716"/>
      <c r="AFS325" s="716"/>
      <c r="AFT325" s="716"/>
      <c r="AFU325" s="716"/>
      <c r="AFV325" s="716"/>
      <c r="AFW325" s="716"/>
      <c r="AFX325" s="716"/>
      <c r="AFY325" s="716"/>
      <c r="AFZ325" s="716"/>
      <c r="AGA325" s="716"/>
      <c r="AGB325" s="716"/>
      <c r="AGC325" s="716"/>
      <c r="AGD325" s="716"/>
      <c r="AGE325" s="716"/>
      <c r="AGF325" s="716"/>
      <c r="AGG325" s="716"/>
      <c r="AGH325" s="716"/>
      <c r="AGI325" s="716"/>
      <c r="AGJ325" s="716"/>
      <c r="AGK325" s="716"/>
      <c r="AGL325" s="716"/>
      <c r="AGM325" s="716"/>
      <c r="AGN325" s="716"/>
      <c r="AGO325" s="716"/>
      <c r="AGP325" s="716"/>
      <c r="AGQ325" s="716"/>
      <c r="AGR325" s="716"/>
      <c r="AGS325" s="716"/>
      <c r="AGT325" s="716"/>
      <c r="AGU325" s="716"/>
      <c r="AGV325" s="716"/>
      <c r="AGW325" s="716"/>
      <c r="AGX325" s="716"/>
      <c r="AGY325" s="716"/>
      <c r="AGZ325" s="716"/>
      <c r="AHA325" s="716"/>
      <c r="AHB325" s="716"/>
      <c r="AHC325" s="716"/>
      <c r="AHD325" s="716"/>
      <c r="AHE325" s="716"/>
      <c r="AHF325" s="716"/>
      <c r="AHG325" s="716"/>
      <c r="AHH325" s="716"/>
      <c r="AHI325" s="716"/>
      <c r="AHJ325" s="716"/>
      <c r="AHK325" s="716"/>
      <c r="AHL325" s="716"/>
      <c r="AHM325" s="716"/>
      <c r="AHN325" s="716"/>
      <c r="AHO325" s="716"/>
      <c r="AHP325" s="716"/>
      <c r="AHQ325" s="716"/>
      <c r="AHR325" s="716"/>
      <c r="AHS325" s="716"/>
      <c r="AHT325" s="716"/>
      <c r="AHU325" s="716"/>
      <c r="AHV325" s="716"/>
      <c r="AHW325" s="716"/>
      <c r="AHX325" s="716"/>
      <c r="AHY325" s="716"/>
      <c r="AHZ325" s="716"/>
      <c r="AIA325" s="716"/>
      <c r="AIB325" s="716"/>
      <c r="AIC325" s="716"/>
      <c r="AID325" s="716"/>
      <c r="AIE325" s="716"/>
      <c r="AIF325" s="716"/>
      <c r="AIG325" s="716"/>
      <c r="AIH325" s="716"/>
      <c r="AII325" s="716"/>
      <c r="AIJ325" s="716"/>
      <c r="AIK325" s="716"/>
      <c r="AIL325" s="716"/>
      <c r="AIM325" s="716"/>
      <c r="AIN325" s="716"/>
      <c r="AIO325" s="716"/>
      <c r="AIP325" s="716"/>
      <c r="AIQ325" s="716"/>
      <c r="AIR325" s="716"/>
      <c r="AIS325" s="716"/>
      <c r="AIT325" s="716"/>
      <c r="AIU325" s="716"/>
      <c r="AIV325" s="716"/>
      <c r="AIW325" s="716"/>
      <c r="AIX325" s="716"/>
      <c r="AIY325" s="716"/>
      <c r="AIZ325" s="716"/>
      <c r="AJA325" s="716"/>
      <c r="AJB325" s="716"/>
      <c r="AJC325" s="716"/>
      <c r="AJD325" s="716"/>
      <c r="AJE325" s="716"/>
      <c r="AJF325" s="716"/>
      <c r="AJG325" s="716"/>
      <c r="AJH325" s="716"/>
      <c r="AJI325" s="716"/>
      <c r="AJJ325" s="716"/>
      <c r="AJK325" s="716"/>
      <c r="AJL325" s="716"/>
      <c r="AJM325" s="716"/>
      <c r="AJN325" s="716"/>
      <c r="AJO325" s="716"/>
      <c r="AJP325" s="716"/>
      <c r="AJQ325" s="716"/>
      <c r="AJR325" s="716"/>
      <c r="AJS325" s="716"/>
      <c r="AJT325" s="716"/>
      <c r="AJU325" s="716"/>
      <c r="AJV325" s="716"/>
      <c r="AJW325" s="716"/>
      <c r="AJX325" s="716"/>
      <c r="AJY325" s="716"/>
      <c r="AJZ325" s="716"/>
      <c r="AKA325" s="716"/>
      <c r="AKB325" s="716"/>
      <c r="AKC325" s="716"/>
      <c r="AKD325" s="716"/>
      <c r="AKE325" s="716"/>
      <c r="AKF325" s="716"/>
      <c r="AKG325" s="716"/>
      <c r="AKH325" s="716"/>
      <c r="AKI325" s="716"/>
      <c r="AKJ325" s="716"/>
      <c r="AKK325" s="716"/>
      <c r="AKL325" s="716"/>
      <c r="AKM325" s="716"/>
      <c r="AKN325" s="716"/>
      <c r="AKO325" s="716"/>
      <c r="AKP325" s="716"/>
      <c r="AKQ325" s="716"/>
      <c r="AKR325" s="716"/>
    </row>
    <row r="326" spans="1:989" ht="15.75" hidden="1" x14ac:dyDescent="0.25">
      <c r="A326" s="739"/>
      <c r="B326" s="739"/>
      <c r="C326" s="707">
        <v>349</v>
      </c>
      <c r="D326" s="719">
        <f>C137</f>
        <v>1600</v>
      </c>
      <c r="E326" s="707">
        <v>349</v>
      </c>
      <c r="F326" s="717"/>
      <c r="G326" s="707">
        <v>349</v>
      </c>
      <c r="H326" s="717">
        <f t="shared" si="75"/>
        <v>1600</v>
      </c>
      <c r="I326" s="739"/>
      <c r="J326" s="739"/>
      <c r="K326" s="739"/>
      <c r="L326" s="739"/>
      <c r="M326" s="739"/>
      <c r="N326" s="739"/>
      <c r="O326" s="739"/>
    </row>
    <row r="327" spans="1:989" ht="15.75" hidden="1" x14ac:dyDescent="0.25">
      <c r="A327" s="739"/>
      <c r="B327" s="739"/>
      <c r="C327" s="722" t="s">
        <v>254</v>
      </c>
      <c r="D327" s="723">
        <f>SUM(D318:D326)</f>
        <v>686605</v>
      </c>
      <c r="E327" s="722" t="s">
        <v>254</v>
      </c>
      <c r="F327" s="723">
        <f>SUM(F318:F326)</f>
        <v>0</v>
      </c>
      <c r="G327" s="722" t="s">
        <v>254</v>
      </c>
      <c r="H327" s="724">
        <f>SUM(H318:H326)</f>
        <v>686605</v>
      </c>
      <c r="I327" s="739"/>
      <c r="J327" s="739"/>
      <c r="K327" s="739"/>
      <c r="L327" s="739"/>
      <c r="M327" s="739"/>
      <c r="N327" s="739"/>
      <c r="O327" s="739"/>
    </row>
    <row r="328" spans="1:989" ht="15.75" hidden="1" x14ac:dyDescent="0.25">
      <c r="A328" s="739"/>
      <c r="B328" s="739"/>
      <c r="C328" s="707"/>
      <c r="D328" s="705"/>
      <c r="E328" s="707"/>
      <c r="F328" s="705"/>
      <c r="G328" s="707"/>
      <c r="H328" s="717">
        <f>D328+F328</f>
        <v>0</v>
      </c>
      <c r="I328" s="739"/>
      <c r="J328" s="739"/>
      <c r="K328" s="739"/>
      <c r="L328" s="739"/>
      <c r="M328" s="739"/>
      <c r="N328" s="739"/>
      <c r="O328" s="739"/>
    </row>
    <row r="329" spans="1:989" ht="15.75" hidden="1" x14ac:dyDescent="0.25">
      <c r="A329" s="739"/>
      <c r="B329" s="739"/>
      <c r="C329" s="727" t="s">
        <v>255</v>
      </c>
      <c r="D329" s="728">
        <f>SUM(D306+D307+D308+D311+D312+D314+D316+D317+D327+D313+D315)</f>
        <v>6867224</v>
      </c>
      <c r="E329" s="727" t="s">
        <v>255</v>
      </c>
      <c r="F329" s="728">
        <f>SUM(F306+F307+F308+F311+F312+F314+F316+F317+F327+F313+F315)</f>
        <v>154203.9</v>
      </c>
      <c r="G329" s="727" t="s">
        <v>255</v>
      </c>
      <c r="H329" s="729">
        <f>SUM(H306+H307+H308+H311+H312+H314+H316+H317+H327+H313+H315)</f>
        <v>7021670.9000000004</v>
      </c>
      <c r="I329" s="739"/>
      <c r="J329" s="739"/>
      <c r="K329" s="739"/>
      <c r="L329" s="739"/>
      <c r="M329" s="739"/>
      <c r="N329" s="739"/>
      <c r="O329" s="739"/>
    </row>
    <row r="330" spans="1:989" ht="15.75" hidden="1" x14ac:dyDescent="0.25">
      <c r="A330" s="739"/>
      <c r="B330" s="739"/>
      <c r="C330" s="701"/>
      <c r="D330" s="733">
        <f>D329-C178</f>
        <v>0</v>
      </c>
      <c r="E330" s="701"/>
      <c r="F330" s="733">
        <f>F329-C257</f>
        <v>-84500</v>
      </c>
      <c r="G330" s="701"/>
      <c r="H330" s="733">
        <f t="shared" si="75"/>
        <v>-84500</v>
      </c>
      <c r="I330" s="739"/>
      <c r="J330" s="739"/>
      <c r="K330" s="739"/>
      <c r="L330" s="739"/>
      <c r="M330" s="739"/>
      <c r="N330" s="739"/>
      <c r="O330" s="739"/>
    </row>
    <row r="331" spans="1:989" ht="15.75" hidden="1" x14ac:dyDescent="0.25">
      <c r="A331" s="739"/>
      <c r="B331" s="739"/>
      <c r="C331" s="707" t="s">
        <v>263</v>
      </c>
      <c r="D331" s="705"/>
      <c r="E331" s="707" t="s">
        <v>264</v>
      </c>
      <c r="F331" s="705"/>
      <c r="G331" s="707" t="s">
        <v>265</v>
      </c>
      <c r="H331" s="717">
        <f t="shared" si="75"/>
        <v>0</v>
      </c>
      <c r="I331" s="739"/>
      <c r="J331" s="739"/>
      <c r="K331" s="739"/>
      <c r="L331" s="739"/>
      <c r="M331" s="739"/>
      <c r="N331" s="739"/>
      <c r="O331" s="739"/>
    </row>
    <row r="332" spans="1:989" ht="15.75" hidden="1" x14ac:dyDescent="0.25">
      <c r="A332" s="739"/>
      <c r="B332" s="739"/>
      <c r="C332" s="707">
        <v>211</v>
      </c>
      <c r="D332" s="717">
        <f>D291</f>
        <v>29510010</v>
      </c>
      <c r="E332" s="707">
        <v>211</v>
      </c>
      <c r="F332" s="717">
        <f>F291+B291</f>
        <v>2169405.36</v>
      </c>
      <c r="G332" s="707">
        <v>211</v>
      </c>
      <c r="H332" s="717">
        <f>D332+F332</f>
        <v>31679415.359999999</v>
      </c>
      <c r="I332" s="739"/>
      <c r="J332" s="739"/>
      <c r="K332" s="739"/>
      <c r="L332" s="739"/>
      <c r="M332" s="739"/>
      <c r="N332" s="739"/>
      <c r="O332" s="739"/>
    </row>
    <row r="333" spans="1:989" ht="15.75" hidden="1" x14ac:dyDescent="0.25">
      <c r="A333" s="739"/>
      <c r="B333" s="739"/>
      <c r="C333" s="707">
        <v>213</v>
      </c>
      <c r="D333" s="717">
        <f>D292</f>
        <v>8912023</v>
      </c>
      <c r="E333" s="707">
        <v>213</v>
      </c>
      <c r="F333" s="717">
        <f>B292+F292</f>
        <v>655160.47</v>
      </c>
      <c r="G333" s="707">
        <v>213</v>
      </c>
      <c r="H333" s="717">
        <f t="shared" ref="H333:H353" si="76">D333+F333</f>
        <v>9567183.4700000007</v>
      </c>
      <c r="I333" s="739"/>
      <c r="J333" s="739"/>
      <c r="K333" s="739"/>
      <c r="L333" s="739"/>
      <c r="M333" s="739"/>
      <c r="N333" s="739"/>
      <c r="O333" s="739"/>
    </row>
    <row r="334" spans="1:989" ht="15.75" hidden="1" x14ac:dyDescent="0.25">
      <c r="A334" s="739"/>
      <c r="B334" s="739"/>
      <c r="C334" s="707">
        <v>221</v>
      </c>
      <c r="D334" s="717">
        <f>D293+D306</f>
        <v>20785</v>
      </c>
      <c r="E334" s="707">
        <v>221</v>
      </c>
      <c r="F334" s="717">
        <f>B293+F293+F306</f>
        <v>0</v>
      </c>
      <c r="G334" s="707">
        <v>221</v>
      </c>
      <c r="H334" s="717">
        <f t="shared" si="76"/>
        <v>20785</v>
      </c>
      <c r="I334" s="739"/>
      <c r="J334" s="739"/>
      <c r="K334" s="739"/>
      <c r="L334" s="739"/>
      <c r="M334" s="739"/>
      <c r="N334" s="739"/>
      <c r="O334" s="739"/>
    </row>
    <row r="335" spans="1:989" s="9" customFormat="1" ht="15.75" hidden="1" x14ac:dyDescent="0.25">
      <c r="A335" s="739"/>
      <c r="B335" s="739"/>
      <c r="C335" s="707">
        <v>222</v>
      </c>
      <c r="D335" s="717">
        <f>D307</f>
        <v>0</v>
      </c>
      <c r="E335" s="707">
        <v>222</v>
      </c>
      <c r="F335" s="717">
        <f>F307</f>
        <v>0</v>
      </c>
      <c r="G335" s="707">
        <v>222</v>
      </c>
      <c r="H335" s="717">
        <f t="shared" si="76"/>
        <v>0</v>
      </c>
      <c r="I335" s="739"/>
      <c r="J335" s="739"/>
      <c r="K335" s="739"/>
      <c r="L335" s="739"/>
      <c r="M335" s="739"/>
      <c r="N335" s="739"/>
      <c r="O335" s="739"/>
      <c r="P335" s="248"/>
      <c r="Q335" s="248"/>
      <c r="R335" s="248"/>
      <c r="S335" s="248"/>
      <c r="T335" s="248"/>
      <c r="U335" s="248"/>
      <c r="V335" s="248"/>
      <c r="W335" s="248"/>
      <c r="X335" s="248"/>
      <c r="Y335" s="248"/>
      <c r="Z335" s="248"/>
      <c r="AA335" s="248"/>
      <c r="AB335" s="248"/>
      <c r="AC335" s="248"/>
      <c r="AD335" s="247"/>
      <c r="AE335" s="247"/>
      <c r="AF335" s="247"/>
      <c r="AG335" s="247"/>
      <c r="AH335" s="247"/>
      <c r="AI335" s="247"/>
      <c r="AJ335" s="247"/>
      <c r="AK335" s="247"/>
      <c r="AL335" s="247"/>
      <c r="AM335" s="247"/>
      <c r="AN335" s="247"/>
      <c r="AO335" s="247"/>
      <c r="AP335" s="247"/>
      <c r="AQ335" s="737"/>
      <c r="AR335" s="737"/>
      <c r="AS335" s="737"/>
      <c r="AT335" s="737"/>
      <c r="AU335" s="737"/>
      <c r="AV335" s="737"/>
      <c r="AW335" s="737"/>
      <c r="AX335" s="737"/>
      <c r="AY335" s="737"/>
      <c r="AZ335" s="737"/>
      <c r="BA335" s="737"/>
      <c r="BB335" s="737"/>
      <c r="BC335" s="737"/>
      <c r="BD335" s="737"/>
      <c r="BE335" s="737"/>
      <c r="BF335" s="737"/>
      <c r="BG335" s="737"/>
      <c r="BH335" s="737"/>
      <c r="BI335" s="737"/>
      <c r="BJ335" s="737"/>
      <c r="BK335" s="737"/>
      <c r="BL335" s="737"/>
      <c r="BM335" s="737"/>
      <c r="BN335" s="737"/>
      <c r="BO335" s="737"/>
      <c r="BP335" s="737"/>
      <c r="BQ335" s="737"/>
      <c r="BR335" s="737"/>
      <c r="BS335" s="737"/>
      <c r="BT335" s="738"/>
      <c r="BU335" s="738"/>
      <c r="AKS335" s="8"/>
      <c r="AKT335" s="8"/>
      <c r="AKU335" s="8"/>
      <c r="AKV335" s="8"/>
      <c r="AKW335" s="8"/>
      <c r="AKX335" s="8"/>
      <c r="AKY335" s="8"/>
      <c r="AKZ335" s="8"/>
      <c r="ALA335" s="8"/>
    </row>
    <row r="336" spans="1:989" s="9" customFormat="1" ht="15.75" hidden="1" x14ac:dyDescent="0.25">
      <c r="A336" s="739"/>
      <c r="B336" s="739"/>
      <c r="C336" s="707">
        <v>212</v>
      </c>
      <c r="D336" s="717">
        <f>D294+D308</f>
        <v>43892</v>
      </c>
      <c r="E336" s="707">
        <v>212</v>
      </c>
      <c r="F336" s="717">
        <f>B294+F294+F308</f>
        <v>0</v>
      </c>
      <c r="G336" s="707">
        <v>212</v>
      </c>
      <c r="H336" s="717">
        <f t="shared" si="76"/>
        <v>43892</v>
      </c>
      <c r="I336" s="739"/>
      <c r="J336" s="739"/>
      <c r="K336" s="739"/>
      <c r="L336" s="739"/>
      <c r="M336" s="739"/>
      <c r="N336" s="739"/>
      <c r="O336" s="739"/>
      <c r="P336" s="248"/>
      <c r="Q336" s="248"/>
      <c r="R336" s="248"/>
      <c r="S336" s="248"/>
      <c r="T336" s="248"/>
      <c r="U336" s="248"/>
      <c r="V336" s="248"/>
      <c r="W336" s="248"/>
      <c r="X336" s="248"/>
      <c r="Y336" s="248"/>
      <c r="Z336" s="248"/>
      <c r="AA336" s="248"/>
      <c r="AB336" s="248"/>
      <c r="AC336" s="248"/>
      <c r="AD336" s="247"/>
      <c r="AE336" s="247"/>
      <c r="AF336" s="247"/>
      <c r="AG336" s="247"/>
      <c r="AH336" s="247"/>
      <c r="AI336" s="247"/>
      <c r="AJ336" s="247"/>
      <c r="AK336" s="247"/>
      <c r="AL336" s="247"/>
      <c r="AM336" s="247"/>
      <c r="AN336" s="247"/>
      <c r="AO336" s="247"/>
      <c r="AP336" s="247"/>
      <c r="AQ336" s="737"/>
      <c r="AR336" s="737"/>
      <c r="AS336" s="737"/>
      <c r="AT336" s="737"/>
      <c r="AU336" s="737"/>
      <c r="AV336" s="737"/>
      <c r="AW336" s="737"/>
      <c r="AX336" s="737"/>
      <c r="AY336" s="737"/>
      <c r="AZ336" s="737"/>
      <c r="BA336" s="737"/>
      <c r="BB336" s="737"/>
      <c r="BC336" s="737"/>
      <c r="BD336" s="737"/>
      <c r="BE336" s="737"/>
      <c r="BF336" s="737"/>
      <c r="BG336" s="737"/>
      <c r="BH336" s="737"/>
      <c r="BI336" s="737"/>
      <c r="BJ336" s="737"/>
      <c r="BK336" s="737"/>
      <c r="BL336" s="737"/>
      <c r="BM336" s="737"/>
      <c r="BN336" s="737"/>
      <c r="BO336" s="737"/>
      <c r="BP336" s="737"/>
      <c r="BQ336" s="737"/>
      <c r="BR336" s="737"/>
      <c r="BS336" s="737"/>
      <c r="BT336" s="738"/>
      <c r="BU336" s="738"/>
      <c r="AKS336" s="8"/>
      <c r="AKT336" s="8"/>
      <c r="AKU336" s="8"/>
      <c r="AKV336" s="8"/>
      <c r="AKW336" s="8"/>
      <c r="AKX336" s="8"/>
      <c r="AKY336" s="8"/>
      <c r="AKZ336" s="8"/>
      <c r="ALA336" s="8"/>
    </row>
    <row r="337" spans="1:989" s="9" customFormat="1" ht="15.75" hidden="1" x14ac:dyDescent="0.25">
      <c r="A337" s="739"/>
      <c r="B337" s="739"/>
      <c r="C337" s="707">
        <v>214</v>
      </c>
      <c r="D337" s="717">
        <f>D295</f>
        <v>0</v>
      </c>
      <c r="E337" s="707">
        <v>214</v>
      </c>
      <c r="F337" s="717">
        <f>B295+F295</f>
        <v>0</v>
      </c>
      <c r="G337" s="707">
        <v>214</v>
      </c>
      <c r="H337" s="717">
        <f t="shared" si="76"/>
        <v>0</v>
      </c>
      <c r="I337" s="739"/>
      <c r="J337" s="739"/>
      <c r="K337" s="739"/>
      <c r="L337" s="739"/>
      <c r="M337" s="739"/>
      <c r="N337" s="739"/>
      <c r="O337" s="739"/>
      <c r="P337" s="248"/>
      <c r="Q337" s="248"/>
      <c r="R337" s="248"/>
      <c r="S337" s="248"/>
      <c r="T337" s="248"/>
      <c r="U337" s="248"/>
      <c r="V337" s="248"/>
      <c r="W337" s="248"/>
      <c r="X337" s="248"/>
      <c r="Y337" s="248"/>
      <c r="Z337" s="248"/>
      <c r="AA337" s="248"/>
      <c r="AB337" s="248"/>
      <c r="AC337" s="248"/>
      <c r="AD337" s="247"/>
      <c r="AE337" s="247"/>
      <c r="AF337" s="247"/>
      <c r="AG337" s="247"/>
      <c r="AH337" s="247"/>
      <c r="AI337" s="247"/>
      <c r="AJ337" s="247"/>
      <c r="AK337" s="247"/>
      <c r="AL337" s="247"/>
      <c r="AM337" s="247"/>
      <c r="AN337" s="247"/>
      <c r="AO337" s="247"/>
      <c r="AP337" s="247"/>
      <c r="AQ337" s="737"/>
      <c r="AR337" s="737"/>
      <c r="AS337" s="737"/>
      <c r="AT337" s="737"/>
      <c r="AU337" s="737"/>
      <c r="AV337" s="737"/>
      <c r="AW337" s="737"/>
      <c r="AX337" s="737"/>
      <c r="AY337" s="737"/>
      <c r="AZ337" s="737"/>
      <c r="BA337" s="737"/>
      <c r="BB337" s="737"/>
      <c r="BC337" s="737"/>
      <c r="BD337" s="737"/>
      <c r="BE337" s="737"/>
      <c r="BF337" s="737"/>
      <c r="BG337" s="737"/>
      <c r="BH337" s="737"/>
      <c r="BI337" s="737"/>
      <c r="BJ337" s="737"/>
      <c r="BK337" s="737"/>
      <c r="BL337" s="737"/>
      <c r="BM337" s="737"/>
      <c r="BN337" s="737"/>
      <c r="BO337" s="737"/>
      <c r="BP337" s="737"/>
      <c r="BQ337" s="737"/>
      <c r="BR337" s="737"/>
      <c r="BS337" s="737"/>
      <c r="BT337" s="738"/>
      <c r="BU337" s="738"/>
      <c r="AKS337" s="8"/>
      <c r="AKT337" s="8"/>
      <c r="AKU337" s="8"/>
      <c r="AKV337" s="8"/>
      <c r="AKW337" s="8"/>
      <c r="AKX337" s="8"/>
      <c r="AKY337" s="8"/>
      <c r="AKZ337" s="8"/>
      <c r="ALA337" s="8"/>
    </row>
    <row r="338" spans="1:989" s="9" customFormat="1" ht="15.75" hidden="1" x14ac:dyDescent="0.25">
      <c r="A338" s="739"/>
      <c r="B338" s="739"/>
      <c r="C338" s="736">
        <v>223</v>
      </c>
      <c r="D338" s="717">
        <f>D311</f>
        <v>2035295</v>
      </c>
      <c r="E338" s="736">
        <v>223</v>
      </c>
      <c r="F338" s="717">
        <f>F311</f>
        <v>0</v>
      </c>
      <c r="G338" s="736">
        <v>223</v>
      </c>
      <c r="H338" s="717">
        <f t="shared" si="76"/>
        <v>2035295</v>
      </c>
      <c r="I338" s="739"/>
      <c r="J338" s="739"/>
      <c r="K338" s="739"/>
      <c r="L338" s="739"/>
      <c r="M338" s="739"/>
      <c r="N338" s="739"/>
      <c r="O338" s="739"/>
      <c r="P338" s="248"/>
      <c r="Q338" s="248"/>
      <c r="R338" s="248"/>
      <c r="S338" s="248"/>
      <c r="T338" s="248"/>
      <c r="U338" s="248"/>
      <c r="V338" s="248"/>
      <c r="W338" s="248"/>
      <c r="X338" s="248"/>
      <c r="Y338" s="248"/>
      <c r="Z338" s="248"/>
      <c r="AA338" s="248"/>
      <c r="AB338" s="248"/>
      <c r="AC338" s="248"/>
      <c r="AD338" s="247"/>
      <c r="AE338" s="247"/>
      <c r="AF338" s="247"/>
      <c r="AG338" s="247"/>
      <c r="AH338" s="247"/>
      <c r="AI338" s="247"/>
      <c r="AJ338" s="247"/>
      <c r="AK338" s="247"/>
      <c r="AL338" s="247"/>
      <c r="AM338" s="247"/>
      <c r="AN338" s="247"/>
      <c r="AO338" s="247"/>
      <c r="AP338" s="247"/>
      <c r="AQ338" s="737"/>
      <c r="AR338" s="737"/>
      <c r="AS338" s="737"/>
      <c r="AT338" s="737"/>
      <c r="AU338" s="737"/>
      <c r="AV338" s="737"/>
      <c r="AW338" s="737"/>
      <c r="AX338" s="737"/>
      <c r="AY338" s="737"/>
      <c r="AZ338" s="737"/>
      <c r="BA338" s="737"/>
      <c r="BB338" s="737"/>
      <c r="BC338" s="737"/>
      <c r="BD338" s="737"/>
      <c r="BE338" s="737"/>
      <c r="BF338" s="737"/>
      <c r="BG338" s="737"/>
      <c r="BH338" s="737"/>
      <c r="BI338" s="737"/>
      <c r="BJ338" s="737"/>
      <c r="BK338" s="737"/>
      <c r="BL338" s="737"/>
      <c r="BM338" s="737"/>
      <c r="BN338" s="737"/>
      <c r="BO338" s="737"/>
      <c r="BP338" s="737"/>
      <c r="BQ338" s="737"/>
      <c r="BR338" s="737"/>
      <c r="BS338" s="737"/>
      <c r="BT338" s="738"/>
      <c r="BU338" s="738"/>
      <c r="AKS338" s="8"/>
      <c r="AKT338" s="8"/>
      <c r="AKU338" s="8"/>
      <c r="AKV338" s="8"/>
      <c r="AKW338" s="8"/>
      <c r="AKX338" s="8"/>
      <c r="AKY338" s="8"/>
      <c r="AKZ338" s="8"/>
      <c r="ALA338" s="8"/>
    </row>
    <row r="339" spans="1:989" s="9" customFormat="1" ht="15.75" hidden="1" x14ac:dyDescent="0.25">
      <c r="A339" s="739"/>
      <c r="B339" s="739"/>
      <c r="C339" s="707" t="s">
        <v>259</v>
      </c>
      <c r="D339" s="717">
        <f>D312+D296</f>
        <v>648357</v>
      </c>
      <c r="E339" s="707" t="s">
        <v>259</v>
      </c>
      <c r="F339" s="717">
        <f>B296+F296+F312</f>
        <v>0</v>
      </c>
      <c r="G339" s="707" t="s">
        <v>259</v>
      </c>
      <c r="H339" s="717">
        <f t="shared" si="76"/>
        <v>648357</v>
      </c>
      <c r="I339" s="739"/>
      <c r="J339" s="739"/>
      <c r="K339" s="739"/>
      <c r="L339" s="739"/>
      <c r="M339" s="739"/>
      <c r="N339" s="739"/>
      <c r="O339" s="739"/>
      <c r="P339" s="248"/>
      <c r="Q339" s="248"/>
      <c r="R339" s="248"/>
      <c r="S339" s="248"/>
      <c r="T339" s="248"/>
      <c r="U339" s="248"/>
      <c r="V339" s="248"/>
      <c r="W339" s="248"/>
      <c r="X339" s="248"/>
      <c r="Y339" s="248"/>
      <c r="Z339" s="248"/>
      <c r="AA339" s="248"/>
      <c r="AB339" s="248"/>
      <c r="AC339" s="248"/>
      <c r="AD339" s="247"/>
      <c r="AE339" s="247"/>
      <c r="AF339" s="247"/>
      <c r="AG339" s="247"/>
      <c r="AH339" s="247"/>
      <c r="AI339" s="247"/>
      <c r="AJ339" s="247"/>
      <c r="AK339" s="247"/>
      <c r="AL339" s="247"/>
      <c r="AM339" s="247"/>
      <c r="AN339" s="247"/>
      <c r="AO339" s="247"/>
      <c r="AP339" s="247"/>
      <c r="AQ339" s="737"/>
      <c r="AR339" s="737"/>
      <c r="AS339" s="737"/>
      <c r="AT339" s="737"/>
      <c r="AU339" s="737"/>
      <c r="AV339" s="737"/>
      <c r="AW339" s="737"/>
      <c r="AX339" s="737"/>
      <c r="AY339" s="737"/>
      <c r="AZ339" s="737"/>
      <c r="BA339" s="737"/>
      <c r="BB339" s="737"/>
      <c r="BC339" s="737"/>
      <c r="BD339" s="737"/>
      <c r="BE339" s="737"/>
      <c r="BF339" s="737"/>
      <c r="BG339" s="737"/>
      <c r="BH339" s="737"/>
      <c r="BI339" s="737"/>
      <c r="BJ339" s="737"/>
      <c r="BK339" s="737"/>
      <c r="BL339" s="737"/>
      <c r="BM339" s="737"/>
      <c r="BN339" s="737"/>
      <c r="BO339" s="737"/>
      <c r="BP339" s="737"/>
      <c r="BQ339" s="737"/>
      <c r="BR339" s="737"/>
      <c r="BS339" s="737"/>
      <c r="BT339" s="738"/>
      <c r="BU339" s="738"/>
      <c r="AKS339" s="8"/>
      <c r="AKT339" s="8"/>
      <c r="AKU339" s="8"/>
      <c r="AKV339" s="8"/>
      <c r="AKW339" s="8"/>
      <c r="AKX339" s="8"/>
      <c r="AKY339" s="8"/>
      <c r="AKZ339" s="8"/>
      <c r="ALA339" s="8"/>
    </row>
    <row r="340" spans="1:989" s="9" customFormat="1" ht="15.75" hidden="1" x14ac:dyDescent="0.25">
      <c r="A340" s="739"/>
      <c r="B340" s="739"/>
      <c r="C340" s="707" t="s">
        <v>260</v>
      </c>
      <c r="D340" s="717">
        <f>D313</f>
        <v>0</v>
      </c>
      <c r="E340" s="707" t="s">
        <v>260</v>
      </c>
      <c r="F340" s="717">
        <f>F313</f>
        <v>0</v>
      </c>
      <c r="G340" s="707" t="s">
        <v>260</v>
      </c>
      <c r="H340" s="717">
        <f t="shared" si="76"/>
        <v>0</v>
      </c>
      <c r="I340" s="739"/>
      <c r="J340" s="739"/>
      <c r="K340" s="739"/>
      <c r="L340" s="739"/>
      <c r="M340" s="739"/>
      <c r="N340" s="739"/>
      <c r="O340" s="739"/>
      <c r="P340" s="248"/>
      <c r="Q340" s="248"/>
      <c r="R340" s="248"/>
      <c r="S340" s="248"/>
      <c r="T340" s="248"/>
      <c r="U340" s="248"/>
      <c r="V340" s="248"/>
      <c r="W340" s="248"/>
      <c r="X340" s="248"/>
      <c r="Y340" s="248"/>
      <c r="Z340" s="248"/>
      <c r="AA340" s="248"/>
      <c r="AB340" s="248"/>
      <c r="AC340" s="248"/>
      <c r="AD340" s="247"/>
      <c r="AE340" s="247"/>
      <c r="AF340" s="247"/>
      <c r="AG340" s="247"/>
      <c r="AH340" s="247"/>
      <c r="AI340" s="247"/>
      <c r="AJ340" s="247"/>
      <c r="AK340" s="247"/>
      <c r="AL340" s="247"/>
      <c r="AM340" s="247"/>
      <c r="AN340" s="247"/>
      <c r="AO340" s="247"/>
      <c r="AP340" s="247"/>
      <c r="AQ340" s="737"/>
      <c r="AR340" s="737"/>
      <c r="AS340" s="737"/>
      <c r="AT340" s="737"/>
      <c r="AU340" s="737"/>
      <c r="AV340" s="737"/>
      <c r="AW340" s="737"/>
      <c r="AX340" s="737"/>
      <c r="AY340" s="737"/>
      <c r="AZ340" s="737"/>
      <c r="BA340" s="737"/>
      <c r="BB340" s="737"/>
      <c r="BC340" s="737"/>
      <c r="BD340" s="737"/>
      <c r="BE340" s="737"/>
      <c r="BF340" s="737"/>
      <c r="BG340" s="737"/>
      <c r="BH340" s="737"/>
      <c r="BI340" s="737"/>
      <c r="BJ340" s="737"/>
      <c r="BK340" s="737"/>
      <c r="BL340" s="737"/>
      <c r="BM340" s="737"/>
      <c r="BN340" s="737"/>
      <c r="BO340" s="737"/>
      <c r="BP340" s="737"/>
      <c r="BQ340" s="737"/>
      <c r="BR340" s="737"/>
      <c r="BS340" s="737"/>
      <c r="BT340" s="738"/>
      <c r="BU340" s="738"/>
      <c r="AKS340" s="8"/>
      <c r="AKT340" s="8"/>
      <c r="AKU340" s="8"/>
      <c r="AKV340" s="8"/>
      <c r="AKW340" s="8"/>
      <c r="AKX340" s="8"/>
      <c r="AKY340" s="8"/>
      <c r="AKZ340" s="8"/>
      <c r="ALA340" s="8"/>
    </row>
    <row r="341" spans="1:989" s="9" customFormat="1" ht="15.75" hidden="1" x14ac:dyDescent="0.25">
      <c r="A341" s="739"/>
      <c r="B341" s="739"/>
      <c r="C341" s="707" t="s">
        <v>261</v>
      </c>
      <c r="D341" s="717">
        <f>D297+D314</f>
        <v>3603790</v>
      </c>
      <c r="E341" s="707" t="s">
        <v>261</v>
      </c>
      <c r="F341" s="717">
        <f>B297+F297+F314</f>
        <v>4634662.9000000004</v>
      </c>
      <c r="G341" s="707" t="s">
        <v>261</v>
      </c>
      <c r="H341" s="717">
        <f t="shared" si="76"/>
        <v>8238452.9000000004</v>
      </c>
      <c r="I341" s="739"/>
      <c r="J341" s="739"/>
      <c r="K341" s="739"/>
      <c r="L341" s="739"/>
      <c r="M341" s="739"/>
      <c r="N341" s="739"/>
      <c r="O341" s="739"/>
      <c r="P341" s="248"/>
      <c r="Q341" s="248"/>
      <c r="R341" s="248"/>
      <c r="S341" s="248"/>
      <c r="T341" s="248"/>
      <c r="U341" s="248"/>
      <c r="V341" s="248"/>
      <c r="W341" s="248"/>
      <c r="X341" s="248"/>
      <c r="Y341" s="248"/>
      <c r="Z341" s="248"/>
      <c r="AA341" s="248"/>
      <c r="AB341" s="248"/>
      <c r="AC341" s="248"/>
      <c r="AD341" s="247"/>
      <c r="AE341" s="247"/>
      <c r="AF341" s="247"/>
      <c r="AG341" s="247"/>
      <c r="AH341" s="247"/>
      <c r="AI341" s="247"/>
      <c r="AJ341" s="247"/>
      <c r="AK341" s="247"/>
      <c r="AL341" s="247"/>
      <c r="AM341" s="247"/>
      <c r="AN341" s="247"/>
      <c r="AO341" s="247"/>
      <c r="AP341" s="247"/>
      <c r="AQ341" s="737"/>
      <c r="AR341" s="737"/>
      <c r="AS341" s="737"/>
      <c r="AT341" s="737"/>
      <c r="AU341" s="737"/>
      <c r="AV341" s="737"/>
      <c r="AW341" s="737"/>
      <c r="AX341" s="737"/>
      <c r="AY341" s="737"/>
      <c r="AZ341" s="737"/>
      <c r="BA341" s="737"/>
      <c r="BB341" s="737"/>
      <c r="BC341" s="737"/>
      <c r="BD341" s="737"/>
      <c r="BE341" s="737"/>
      <c r="BF341" s="737"/>
      <c r="BG341" s="737"/>
      <c r="BH341" s="737"/>
      <c r="BI341" s="737"/>
      <c r="BJ341" s="737"/>
      <c r="BK341" s="737"/>
      <c r="BL341" s="737"/>
      <c r="BM341" s="737"/>
      <c r="BN341" s="737"/>
      <c r="BO341" s="737"/>
      <c r="BP341" s="737"/>
      <c r="BQ341" s="737"/>
      <c r="BR341" s="737"/>
      <c r="BS341" s="737"/>
      <c r="BT341" s="738"/>
      <c r="BU341" s="738"/>
      <c r="AKS341" s="8"/>
      <c r="AKT341" s="8"/>
      <c r="AKU341" s="8"/>
      <c r="AKV341" s="8"/>
      <c r="AKW341" s="8"/>
      <c r="AKX341" s="8"/>
      <c r="AKY341" s="8"/>
      <c r="AKZ341" s="8"/>
      <c r="ALA341" s="8"/>
    </row>
    <row r="342" spans="1:989" s="9" customFormat="1" ht="15.75" hidden="1" x14ac:dyDescent="0.25">
      <c r="A342" s="739"/>
      <c r="B342" s="739"/>
      <c r="C342" s="707" t="s">
        <v>262</v>
      </c>
      <c r="D342" s="717">
        <f>D315</f>
        <v>0</v>
      </c>
      <c r="E342" s="707" t="s">
        <v>262</v>
      </c>
      <c r="F342" s="717">
        <f>F315</f>
        <v>0</v>
      </c>
      <c r="G342" s="707" t="s">
        <v>262</v>
      </c>
      <c r="H342" s="717">
        <f t="shared" si="76"/>
        <v>0</v>
      </c>
      <c r="I342" s="739"/>
      <c r="J342" s="739"/>
      <c r="K342" s="739"/>
      <c r="L342" s="739"/>
      <c r="M342" s="739"/>
      <c r="N342" s="739"/>
      <c r="O342" s="739"/>
      <c r="P342" s="248"/>
      <c r="Q342" s="248"/>
      <c r="R342" s="248"/>
      <c r="S342" s="248"/>
      <c r="T342" s="248"/>
      <c r="U342" s="248"/>
      <c r="V342" s="248"/>
      <c r="W342" s="248"/>
      <c r="X342" s="248"/>
      <c r="Y342" s="248"/>
      <c r="Z342" s="248"/>
      <c r="AA342" s="248"/>
      <c r="AB342" s="248"/>
      <c r="AC342" s="248"/>
      <c r="AD342" s="247"/>
      <c r="AE342" s="247"/>
      <c r="AF342" s="247"/>
      <c r="AG342" s="247"/>
      <c r="AH342" s="247"/>
      <c r="AI342" s="247"/>
      <c r="AJ342" s="247"/>
      <c r="AK342" s="247"/>
      <c r="AL342" s="247"/>
      <c r="AM342" s="247"/>
      <c r="AN342" s="247"/>
      <c r="AO342" s="247"/>
      <c r="AP342" s="247"/>
      <c r="AQ342" s="737"/>
      <c r="AR342" s="737"/>
      <c r="AS342" s="737"/>
      <c r="AT342" s="737"/>
      <c r="AU342" s="737"/>
      <c r="AV342" s="737"/>
      <c r="AW342" s="737"/>
      <c r="AX342" s="737"/>
      <c r="AY342" s="737"/>
      <c r="AZ342" s="737"/>
      <c r="BA342" s="737"/>
      <c r="BB342" s="737"/>
      <c r="BC342" s="737"/>
      <c r="BD342" s="737"/>
      <c r="BE342" s="737"/>
      <c r="BF342" s="737"/>
      <c r="BG342" s="737"/>
      <c r="BH342" s="737"/>
      <c r="BI342" s="737"/>
      <c r="BJ342" s="737"/>
      <c r="BK342" s="737"/>
      <c r="BL342" s="737"/>
      <c r="BM342" s="737"/>
      <c r="BN342" s="737"/>
      <c r="BO342" s="737"/>
      <c r="BP342" s="737"/>
      <c r="BQ342" s="737"/>
      <c r="BR342" s="737"/>
      <c r="BS342" s="737"/>
      <c r="BT342" s="738"/>
      <c r="BU342" s="738"/>
      <c r="AKS342" s="8"/>
      <c r="AKT342" s="8"/>
      <c r="AKU342" s="8"/>
      <c r="AKV342" s="8"/>
      <c r="AKW342" s="8"/>
      <c r="AKX342" s="8"/>
      <c r="AKY342" s="8"/>
      <c r="AKZ342" s="8"/>
      <c r="ALA342" s="8"/>
    </row>
    <row r="343" spans="1:989" s="9" customFormat="1" ht="15.75" hidden="1" x14ac:dyDescent="0.25">
      <c r="A343" s="739"/>
      <c r="B343" s="739"/>
      <c r="C343" s="707">
        <v>228</v>
      </c>
      <c r="D343" s="717">
        <f>D316</f>
        <v>0</v>
      </c>
      <c r="E343" s="707">
        <v>228</v>
      </c>
      <c r="F343" s="717">
        <f>F316</f>
        <v>0</v>
      </c>
      <c r="G343" s="707">
        <v>228</v>
      </c>
      <c r="H343" s="717">
        <f t="shared" si="76"/>
        <v>0</v>
      </c>
      <c r="I343" s="739"/>
      <c r="J343" s="739"/>
      <c r="K343" s="739"/>
      <c r="L343" s="739"/>
      <c r="M343" s="739"/>
      <c r="N343" s="739"/>
      <c r="O343" s="739"/>
      <c r="P343" s="248"/>
      <c r="Q343" s="248"/>
      <c r="R343" s="248"/>
      <c r="S343" s="248"/>
      <c r="T343" s="248"/>
      <c r="U343" s="248"/>
      <c r="V343" s="248"/>
      <c r="W343" s="248"/>
      <c r="X343" s="248"/>
      <c r="Y343" s="248"/>
      <c r="Z343" s="248"/>
      <c r="AA343" s="248"/>
      <c r="AB343" s="248"/>
      <c r="AC343" s="248"/>
      <c r="AD343" s="247"/>
      <c r="AE343" s="247"/>
      <c r="AF343" s="247"/>
      <c r="AG343" s="247"/>
      <c r="AH343" s="247"/>
      <c r="AI343" s="247"/>
      <c r="AJ343" s="247"/>
      <c r="AK343" s="247"/>
      <c r="AL343" s="247"/>
      <c r="AM343" s="247"/>
      <c r="AN343" s="247"/>
      <c r="AO343" s="247"/>
      <c r="AP343" s="247"/>
      <c r="AQ343" s="737"/>
      <c r="AR343" s="737"/>
      <c r="AS343" s="737"/>
      <c r="AT343" s="737"/>
      <c r="AU343" s="737"/>
      <c r="AV343" s="737"/>
      <c r="AW343" s="737"/>
      <c r="AX343" s="737"/>
      <c r="AY343" s="737"/>
      <c r="AZ343" s="737"/>
      <c r="BA343" s="737"/>
      <c r="BB343" s="737"/>
      <c r="BC343" s="737"/>
      <c r="BD343" s="737"/>
      <c r="BE343" s="737"/>
      <c r="BF343" s="737"/>
      <c r="BG343" s="737"/>
      <c r="BH343" s="737"/>
      <c r="BI343" s="737"/>
      <c r="BJ343" s="737"/>
      <c r="BK343" s="737"/>
      <c r="BL343" s="737"/>
      <c r="BM343" s="737"/>
      <c r="BN343" s="737"/>
      <c r="BO343" s="737"/>
      <c r="BP343" s="737"/>
      <c r="BQ343" s="737"/>
      <c r="BR343" s="737"/>
      <c r="BS343" s="737"/>
      <c r="BT343" s="738"/>
      <c r="BU343" s="738"/>
      <c r="AKS343" s="8"/>
      <c r="AKT343" s="8"/>
      <c r="AKU343" s="8"/>
      <c r="AKV343" s="8"/>
      <c r="AKW343" s="8"/>
      <c r="AKX343" s="8"/>
      <c r="AKY343" s="8"/>
      <c r="AKZ343" s="8"/>
      <c r="ALA343" s="8"/>
    </row>
    <row r="344" spans="1:989" ht="15.75" hidden="1" x14ac:dyDescent="0.25">
      <c r="A344" s="739"/>
      <c r="B344" s="739"/>
      <c r="C344" s="707">
        <v>290</v>
      </c>
      <c r="D344" s="717">
        <f>D317</f>
        <v>0</v>
      </c>
      <c r="E344" s="707">
        <v>290</v>
      </c>
      <c r="F344" s="717">
        <f>F317</f>
        <v>0</v>
      </c>
      <c r="G344" s="707">
        <v>290</v>
      </c>
      <c r="H344" s="717">
        <f t="shared" si="76"/>
        <v>0</v>
      </c>
      <c r="I344" s="739"/>
      <c r="J344" s="739"/>
      <c r="K344" s="739"/>
      <c r="L344" s="739"/>
      <c r="M344" s="739"/>
      <c r="N344" s="739"/>
      <c r="O344" s="739"/>
    </row>
    <row r="345" spans="1:989" s="9" customFormat="1" ht="22.5" hidden="1" customHeight="1" x14ac:dyDescent="0.25">
      <c r="A345" s="739"/>
      <c r="B345" s="739"/>
      <c r="C345" s="707">
        <v>310</v>
      </c>
      <c r="D345" s="717">
        <f>D298+D318</f>
        <v>1432125</v>
      </c>
      <c r="E345" s="707">
        <v>310</v>
      </c>
      <c r="F345" s="717">
        <f>B298+F298+F318</f>
        <v>0</v>
      </c>
      <c r="G345" s="707">
        <v>310</v>
      </c>
      <c r="H345" s="717">
        <f t="shared" si="76"/>
        <v>1432125</v>
      </c>
      <c r="I345" s="739"/>
      <c r="J345" s="739"/>
      <c r="K345" s="739"/>
      <c r="L345" s="739"/>
      <c r="M345" s="739"/>
      <c r="N345" s="739"/>
      <c r="O345" s="739"/>
      <c r="P345" s="248"/>
      <c r="Q345" s="248"/>
      <c r="R345" s="248"/>
      <c r="S345" s="248"/>
      <c r="T345" s="248"/>
      <c r="U345" s="248"/>
      <c r="V345" s="248"/>
      <c r="W345" s="248"/>
      <c r="X345" s="248"/>
      <c r="Y345" s="248"/>
      <c r="Z345" s="248"/>
      <c r="AA345" s="248"/>
      <c r="AB345" s="248"/>
      <c r="AC345" s="248"/>
      <c r="AD345" s="247"/>
      <c r="AE345" s="247"/>
      <c r="AF345" s="247"/>
      <c r="AG345" s="247"/>
      <c r="AH345" s="247"/>
      <c r="AI345" s="247"/>
      <c r="AJ345" s="247"/>
      <c r="AK345" s="247"/>
      <c r="AL345" s="247"/>
      <c r="AM345" s="247"/>
      <c r="AN345" s="247"/>
      <c r="AO345" s="247"/>
      <c r="AP345" s="247"/>
      <c r="AQ345" s="737"/>
      <c r="AR345" s="737"/>
      <c r="AS345" s="737"/>
      <c r="AT345" s="737"/>
      <c r="AU345" s="737"/>
      <c r="AV345" s="737"/>
      <c r="AW345" s="737"/>
      <c r="AX345" s="737"/>
      <c r="AY345" s="737"/>
      <c r="AZ345" s="737"/>
      <c r="BA345" s="737"/>
      <c r="BB345" s="737"/>
      <c r="BC345" s="737"/>
      <c r="BD345" s="737"/>
      <c r="BE345" s="737"/>
      <c r="BF345" s="737"/>
      <c r="BG345" s="737"/>
      <c r="BH345" s="737"/>
      <c r="BI345" s="737"/>
      <c r="BJ345" s="737"/>
      <c r="BK345" s="737"/>
      <c r="BL345" s="737"/>
      <c r="BM345" s="737"/>
      <c r="BN345" s="737"/>
      <c r="BO345" s="737"/>
      <c r="BP345" s="737"/>
      <c r="BQ345" s="737"/>
      <c r="BR345" s="737"/>
      <c r="BS345" s="737"/>
      <c r="BT345" s="738"/>
      <c r="BU345" s="738"/>
      <c r="AKS345" s="8"/>
      <c r="AKT345" s="8"/>
      <c r="AKU345" s="8"/>
      <c r="AKV345" s="8"/>
      <c r="AKW345" s="8"/>
      <c r="AKX345" s="8"/>
      <c r="AKY345" s="8"/>
      <c r="AKZ345" s="8"/>
      <c r="ALA345" s="8"/>
    </row>
    <row r="346" spans="1:989" s="9" customFormat="1" ht="22.5" hidden="1" customHeight="1" x14ac:dyDescent="0.25">
      <c r="A346" s="739"/>
      <c r="B346" s="739"/>
      <c r="C346" s="707">
        <v>340</v>
      </c>
      <c r="D346" s="717">
        <f>D319</f>
        <v>0</v>
      </c>
      <c r="E346" s="707">
        <v>340</v>
      </c>
      <c r="F346" s="717">
        <f>F319</f>
        <v>0</v>
      </c>
      <c r="G346" s="707">
        <v>340</v>
      </c>
      <c r="H346" s="717">
        <f t="shared" si="76"/>
        <v>0</v>
      </c>
      <c r="I346" s="739"/>
      <c r="J346" s="739"/>
      <c r="K346" s="739"/>
      <c r="L346" s="739"/>
      <c r="M346" s="739"/>
      <c r="N346" s="739"/>
      <c r="O346" s="739"/>
      <c r="P346" s="248"/>
      <c r="Q346" s="248"/>
      <c r="R346" s="248"/>
      <c r="S346" s="248"/>
      <c r="T346" s="248"/>
      <c r="U346" s="248"/>
      <c r="V346" s="248"/>
      <c r="W346" s="248"/>
      <c r="X346" s="248"/>
      <c r="Y346" s="248"/>
      <c r="Z346" s="248"/>
      <c r="AA346" s="248"/>
      <c r="AB346" s="248"/>
      <c r="AC346" s="248"/>
      <c r="AD346" s="247"/>
      <c r="AE346" s="247"/>
      <c r="AF346" s="247"/>
      <c r="AG346" s="247"/>
      <c r="AH346" s="247"/>
      <c r="AI346" s="247"/>
      <c r="AJ346" s="247"/>
      <c r="AK346" s="247"/>
      <c r="AL346" s="247"/>
      <c r="AM346" s="247"/>
      <c r="AN346" s="247"/>
      <c r="AO346" s="247"/>
      <c r="AP346" s="247"/>
      <c r="AQ346" s="737"/>
      <c r="AR346" s="737"/>
      <c r="AS346" s="737"/>
      <c r="AT346" s="737"/>
      <c r="AU346" s="737"/>
      <c r="AV346" s="737"/>
      <c r="AW346" s="737"/>
      <c r="AX346" s="737"/>
      <c r="AY346" s="737"/>
      <c r="AZ346" s="737"/>
      <c r="BA346" s="737"/>
      <c r="BB346" s="737"/>
      <c r="BC346" s="737"/>
      <c r="BD346" s="737"/>
      <c r="BE346" s="737"/>
      <c r="BF346" s="737"/>
      <c r="BG346" s="737"/>
      <c r="BH346" s="737"/>
      <c r="BI346" s="737"/>
      <c r="BJ346" s="737"/>
      <c r="BK346" s="737"/>
      <c r="BL346" s="737"/>
      <c r="BM346" s="737"/>
      <c r="BN346" s="737"/>
      <c r="BO346" s="737"/>
      <c r="BP346" s="737"/>
      <c r="BQ346" s="737"/>
      <c r="BR346" s="737"/>
      <c r="BS346" s="737"/>
      <c r="BT346" s="738"/>
      <c r="BU346" s="738"/>
      <c r="AKS346" s="8"/>
      <c r="AKT346" s="8"/>
      <c r="AKU346" s="8"/>
      <c r="AKV346" s="8"/>
      <c r="AKW346" s="8"/>
      <c r="AKX346" s="8"/>
      <c r="AKY346" s="8"/>
      <c r="AKZ346" s="8"/>
      <c r="ALA346" s="8"/>
    </row>
    <row r="347" spans="1:989" s="9" customFormat="1" ht="31.5" hidden="1" customHeight="1" x14ac:dyDescent="0.25">
      <c r="A347" s="739"/>
      <c r="B347" s="739"/>
      <c r="C347" s="707">
        <v>341</v>
      </c>
      <c r="D347" s="717">
        <f>D320</f>
        <v>22000</v>
      </c>
      <c r="E347" s="707">
        <v>341</v>
      </c>
      <c r="F347" s="717">
        <f>F320</f>
        <v>0</v>
      </c>
      <c r="G347" s="707">
        <v>341</v>
      </c>
      <c r="H347" s="717">
        <f t="shared" si="76"/>
        <v>22000</v>
      </c>
      <c r="I347" s="739"/>
      <c r="J347" s="739"/>
      <c r="K347" s="739"/>
      <c r="L347" s="739"/>
      <c r="M347" s="739"/>
      <c r="N347" s="739"/>
      <c r="O347" s="739"/>
      <c r="P347" s="248"/>
      <c r="Q347" s="248"/>
      <c r="R347" s="248"/>
      <c r="S347" s="248"/>
      <c r="T347" s="248"/>
      <c r="U347" s="248"/>
      <c r="V347" s="248"/>
      <c r="W347" s="248"/>
      <c r="X347" s="248"/>
      <c r="Y347" s="248"/>
      <c r="Z347" s="248"/>
      <c r="AA347" s="248"/>
      <c r="AB347" s="248"/>
      <c r="AC347" s="248"/>
      <c r="AD347" s="247"/>
      <c r="AE347" s="247"/>
      <c r="AF347" s="247"/>
      <c r="AG347" s="247"/>
      <c r="AH347" s="247"/>
      <c r="AI347" s="247"/>
      <c r="AJ347" s="247"/>
      <c r="AK347" s="247"/>
      <c r="AL347" s="247"/>
      <c r="AM347" s="247"/>
      <c r="AN347" s="247"/>
      <c r="AO347" s="247"/>
      <c r="AP347" s="247"/>
      <c r="AQ347" s="737"/>
      <c r="AR347" s="737"/>
      <c r="AS347" s="737"/>
      <c r="AT347" s="737"/>
      <c r="AU347" s="737"/>
      <c r="AV347" s="737"/>
      <c r="AW347" s="737"/>
      <c r="AX347" s="737"/>
      <c r="AY347" s="737"/>
      <c r="AZ347" s="737"/>
      <c r="BA347" s="737"/>
      <c r="BB347" s="737"/>
      <c r="BC347" s="737"/>
      <c r="BD347" s="737"/>
      <c r="BE347" s="737"/>
      <c r="BF347" s="737"/>
      <c r="BG347" s="737"/>
      <c r="BH347" s="737"/>
      <c r="BI347" s="737"/>
      <c r="BJ347" s="737"/>
      <c r="BK347" s="737"/>
      <c r="BL347" s="737"/>
      <c r="BM347" s="737"/>
      <c r="BN347" s="737"/>
      <c r="BO347" s="737"/>
      <c r="BP347" s="737"/>
      <c r="BQ347" s="737"/>
      <c r="BR347" s="737"/>
      <c r="BS347" s="737"/>
      <c r="BT347" s="738"/>
      <c r="BU347" s="738"/>
      <c r="AKS347" s="8"/>
      <c r="AKT347" s="8"/>
      <c r="AKU347" s="8"/>
      <c r="AKV347" s="8"/>
      <c r="AKW347" s="8"/>
      <c r="AKX347" s="8"/>
      <c r="AKY347" s="8"/>
      <c r="AKZ347" s="8"/>
      <c r="ALA347" s="8"/>
    </row>
    <row r="348" spans="1:989" s="9" customFormat="1" ht="15.75" hidden="1" x14ac:dyDescent="0.25">
      <c r="A348" s="739"/>
      <c r="B348" s="739"/>
      <c r="C348" s="707">
        <v>342</v>
      </c>
      <c r="D348" s="717">
        <f>D321+D299</f>
        <v>0</v>
      </c>
      <c r="E348" s="707">
        <v>342</v>
      </c>
      <c r="F348" s="717">
        <f>B299+F299+F321</f>
        <v>0</v>
      </c>
      <c r="G348" s="707">
        <v>342</v>
      </c>
      <c r="H348" s="717">
        <f t="shared" si="76"/>
        <v>0</v>
      </c>
      <c r="I348" s="739"/>
      <c r="J348" s="739"/>
      <c r="K348" s="739"/>
      <c r="L348" s="739"/>
      <c r="M348" s="739"/>
      <c r="N348" s="739"/>
      <c r="O348" s="739"/>
      <c r="P348" s="248"/>
      <c r="Q348" s="248"/>
      <c r="R348" s="248"/>
      <c r="S348" s="248"/>
      <c r="T348" s="248"/>
      <c r="U348" s="248"/>
      <c r="V348" s="248"/>
      <c r="W348" s="248"/>
      <c r="X348" s="248"/>
      <c r="Y348" s="248"/>
      <c r="Z348" s="248"/>
      <c r="AA348" s="248"/>
      <c r="AB348" s="248"/>
      <c r="AC348" s="248"/>
      <c r="AD348" s="247"/>
      <c r="AE348" s="247"/>
      <c r="AF348" s="247"/>
      <c r="AG348" s="247"/>
      <c r="AH348" s="247"/>
      <c r="AI348" s="247"/>
      <c r="AJ348" s="247"/>
      <c r="AK348" s="247"/>
      <c r="AL348" s="247"/>
      <c r="AM348" s="247"/>
      <c r="AN348" s="247"/>
      <c r="AO348" s="247"/>
      <c r="AP348" s="247"/>
      <c r="AQ348" s="737"/>
      <c r="AR348" s="737"/>
      <c r="AS348" s="737"/>
      <c r="AT348" s="737"/>
      <c r="AU348" s="737"/>
      <c r="AV348" s="737"/>
      <c r="AW348" s="737"/>
      <c r="AX348" s="737"/>
      <c r="AY348" s="737"/>
      <c r="AZ348" s="737"/>
      <c r="BA348" s="737"/>
      <c r="BB348" s="737"/>
      <c r="BC348" s="737"/>
      <c r="BD348" s="737"/>
      <c r="BE348" s="737"/>
      <c r="BF348" s="737"/>
      <c r="BG348" s="737"/>
      <c r="BH348" s="737"/>
      <c r="BI348" s="737"/>
      <c r="BJ348" s="737"/>
      <c r="BK348" s="737"/>
      <c r="BL348" s="737"/>
      <c r="BM348" s="737"/>
      <c r="BN348" s="737"/>
      <c r="BO348" s="737"/>
      <c r="BP348" s="737"/>
      <c r="BQ348" s="737"/>
      <c r="BR348" s="737"/>
      <c r="BS348" s="737"/>
      <c r="BT348" s="738"/>
      <c r="BU348" s="738"/>
      <c r="AKS348" s="8"/>
      <c r="AKT348" s="8"/>
      <c r="AKU348" s="8"/>
      <c r="AKV348" s="8"/>
      <c r="AKW348" s="8"/>
      <c r="AKX348" s="8"/>
      <c r="AKY348" s="8"/>
      <c r="AKZ348" s="8"/>
      <c r="ALA348" s="8"/>
    </row>
    <row r="349" spans="1:989" s="9" customFormat="1" ht="15.75" hidden="1" x14ac:dyDescent="0.25">
      <c r="A349" s="739"/>
      <c r="B349" s="739"/>
      <c r="C349" s="707">
        <v>343</v>
      </c>
      <c r="D349" s="717">
        <f>D322</f>
        <v>2775</v>
      </c>
      <c r="E349" s="707">
        <v>343</v>
      </c>
      <c r="F349" s="717">
        <f>F322</f>
        <v>0</v>
      </c>
      <c r="G349" s="707">
        <v>343</v>
      </c>
      <c r="H349" s="717">
        <f t="shared" si="76"/>
        <v>2775</v>
      </c>
      <c r="I349" s="739"/>
      <c r="J349" s="739"/>
      <c r="K349" s="739"/>
      <c r="L349" s="739"/>
      <c r="M349" s="739"/>
      <c r="N349" s="739"/>
      <c r="O349" s="739"/>
      <c r="P349" s="248"/>
      <c r="Q349" s="248"/>
      <c r="R349" s="248"/>
      <c r="S349" s="248"/>
      <c r="T349" s="248"/>
      <c r="U349" s="248"/>
      <c r="V349" s="248"/>
      <c r="W349" s="248"/>
      <c r="X349" s="248"/>
      <c r="Y349" s="248"/>
      <c r="Z349" s="248"/>
      <c r="AA349" s="248"/>
      <c r="AB349" s="248"/>
      <c r="AC349" s="248"/>
      <c r="AD349" s="247"/>
      <c r="AE349" s="247"/>
      <c r="AF349" s="247"/>
      <c r="AG349" s="247"/>
      <c r="AH349" s="247"/>
      <c r="AI349" s="247"/>
      <c r="AJ349" s="247"/>
      <c r="AK349" s="247"/>
      <c r="AL349" s="247"/>
      <c r="AM349" s="247"/>
      <c r="AN349" s="247"/>
      <c r="AO349" s="247"/>
      <c r="AP349" s="247"/>
      <c r="AQ349" s="737"/>
      <c r="AR349" s="737"/>
      <c r="AS349" s="737"/>
      <c r="AT349" s="737"/>
      <c r="AU349" s="737"/>
      <c r="AV349" s="737"/>
      <c r="AW349" s="737"/>
      <c r="AX349" s="737"/>
      <c r="AY349" s="737"/>
      <c r="AZ349" s="737"/>
      <c r="BA349" s="737"/>
      <c r="BB349" s="737"/>
      <c r="BC349" s="737"/>
      <c r="BD349" s="737"/>
      <c r="BE349" s="737"/>
      <c r="BF349" s="737"/>
      <c r="BG349" s="737"/>
      <c r="BH349" s="737"/>
      <c r="BI349" s="737"/>
      <c r="BJ349" s="737"/>
      <c r="BK349" s="737"/>
      <c r="BL349" s="737"/>
      <c r="BM349" s="737"/>
      <c r="BN349" s="737"/>
      <c r="BO349" s="737"/>
      <c r="BP349" s="737"/>
      <c r="BQ349" s="737"/>
      <c r="BR349" s="737"/>
      <c r="BS349" s="737"/>
      <c r="BT349" s="738"/>
      <c r="BU349" s="738"/>
      <c r="AKS349" s="8"/>
      <c r="AKT349" s="8"/>
      <c r="AKU349" s="8"/>
      <c r="AKV349" s="8"/>
      <c r="AKW349" s="8"/>
      <c r="AKX349" s="8"/>
      <c r="AKY349" s="8"/>
      <c r="AKZ349" s="8"/>
      <c r="ALA349" s="8"/>
    </row>
    <row r="350" spans="1:989" s="9" customFormat="1" ht="15.75" hidden="1" x14ac:dyDescent="0.25">
      <c r="A350" s="739"/>
      <c r="B350" s="739"/>
      <c r="C350" s="707">
        <v>344</v>
      </c>
      <c r="D350" s="717">
        <f>D323</f>
        <v>270000</v>
      </c>
      <c r="E350" s="707">
        <v>344</v>
      </c>
      <c r="F350" s="717">
        <f>F323</f>
        <v>0</v>
      </c>
      <c r="G350" s="707">
        <v>344</v>
      </c>
      <c r="H350" s="717">
        <f t="shared" si="76"/>
        <v>270000</v>
      </c>
      <c r="I350" s="739"/>
      <c r="J350" s="739"/>
      <c r="K350" s="739"/>
      <c r="L350" s="739"/>
      <c r="M350" s="739"/>
      <c r="N350" s="739"/>
      <c r="O350" s="739"/>
      <c r="P350" s="248"/>
      <c r="Q350" s="248"/>
      <c r="R350" s="248"/>
      <c r="S350" s="248"/>
      <c r="T350" s="248"/>
      <c r="U350" s="248"/>
      <c r="V350" s="248"/>
      <c r="W350" s="248"/>
      <c r="X350" s="248"/>
      <c r="Y350" s="248"/>
      <c r="Z350" s="248"/>
      <c r="AA350" s="248"/>
      <c r="AB350" s="248"/>
      <c r="AC350" s="248"/>
      <c r="AD350" s="247"/>
      <c r="AE350" s="247"/>
      <c r="AF350" s="247"/>
      <c r="AG350" s="247"/>
      <c r="AH350" s="247"/>
      <c r="AI350" s="247"/>
      <c r="AJ350" s="247"/>
      <c r="AK350" s="247"/>
      <c r="AL350" s="247"/>
      <c r="AM350" s="247"/>
      <c r="AN350" s="247"/>
      <c r="AO350" s="247"/>
      <c r="AP350" s="247"/>
      <c r="AQ350" s="737"/>
      <c r="AR350" s="737"/>
      <c r="AS350" s="737"/>
      <c r="AT350" s="737"/>
      <c r="AU350" s="737"/>
      <c r="AV350" s="737"/>
      <c r="AW350" s="737"/>
      <c r="AX350" s="737"/>
      <c r="AY350" s="737"/>
      <c r="AZ350" s="737"/>
      <c r="BA350" s="737"/>
      <c r="BB350" s="737"/>
      <c r="BC350" s="737"/>
      <c r="BD350" s="737"/>
      <c r="BE350" s="737"/>
      <c r="BF350" s="737"/>
      <c r="BG350" s="737"/>
      <c r="BH350" s="737"/>
      <c r="BI350" s="737"/>
      <c r="BJ350" s="737"/>
      <c r="BK350" s="737"/>
      <c r="BL350" s="737"/>
      <c r="BM350" s="737"/>
      <c r="BN350" s="737"/>
      <c r="BO350" s="737"/>
      <c r="BP350" s="737"/>
      <c r="BQ350" s="737"/>
      <c r="BR350" s="737"/>
      <c r="BS350" s="737"/>
      <c r="BT350" s="738"/>
      <c r="BU350" s="738"/>
      <c r="AKS350" s="8"/>
      <c r="AKT350" s="8"/>
      <c r="AKU350" s="8"/>
      <c r="AKV350" s="8"/>
      <c r="AKW350" s="8"/>
      <c r="AKX350" s="8"/>
      <c r="AKY350" s="8"/>
      <c r="AKZ350" s="8"/>
      <c r="ALA350" s="8"/>
    </row>
    <row r="351" spans="1:989" s="9" customFormat="1" ht="15.75" hidden="1" x14ac:dyDescent="0.25">
      <c r="A351" s="739"/>
      <c r="B351" s="739"/>
      <c r="C351" s="707">
        <v>345</v>
      </c>
      <c r="D351" s="717">
        <f>D324</f>
        <v>127800</v>
      </c>
      <c r="E351" s="707">
        <v>345</v>
      </c>
      <c r="F351" s="717">
        <f>F324</f>
        <v>0</v>
      </c>
      <c r="G351" s="707">
        <v>345</v>
      </c>
      <c r="H351" s="717">
        <f t="shared" si="76"/>
        <v>127800</v>
      </c>
      <c r="I351" s="739"/>
      <c r="J351" s="739"/>
      <c r="K351" s="739"/>
      <c r="L351" s="739"/>
      <c r="M351" s="739"/>
      <c r="N351" s="739"/>
      <c r="O351" s="739"/>
      <c r="P351" s="248"/>
      <c r="Q351" s="248"/>
      <c r="R351" s="248"/>
      <c r="S351" s="248"/>
      <c r="T351" s="248"/>
      <c r="U351" s="248"/>
      <c r="V351" s="248"/>
      <c r="W351" s="248"/>
      <c r="X351" s="248"/>
      <c r="Y351" s="248"/>
      <c r="Z351" s="248"/>
      <c r="AA351" s="248"/>
      <c r="AB351" s="248"/>
      <c r="AC351" s="248"/>
      <c r="AD351" s="247"/>
      <c r="AE351" s="247"/>
      <c r="AF351" s="247"/>
      <c r="AG351" s="247"/>
      <c r="AH351" s="247"/>
      <c r="AI351" s="247"/>
      <c r="AJ351" s="247"/>
      <c r="AK351" s="247"/>
      <c r="AL351" s="247"/>
      <c r="AM351" s="247"/>
      <c r="AN351" s="247"/>
      <c r="AO351" s="247"/>
      <c r="AP351" s="247"/>
      <c r="AQ351" s="737"/>
      <c r="AR351" s="737"/>
      <c r="AS351" s="737"/>
      <c r="AT351" s="737"/>
      <c r="AU351" s="737"/>
      <c r="AV351" s="737"/>
      <c r="AW351" s="737"/>
      <c r="AX351" s="737"/>
      <c r="AY351" s="737"/>
      <c r="AZ351" s="737"/>
      <c r="BA351" s="737"/>
      <c r="BB351" s="737"/>
      <c r="BC351" s="737"/>
      <c r="BD351" s="737"/>
      <c r="BE351" s="737"/>
      <c r="BF351" s="737"/>
      <c r="BG351" s="737"/>
      <c r="BH351" s="737"/>
      <c r="BI351" s="737"/>
      <c r="BJ351" s="737"/>
      <c r="BK351" s="737"/>
      <c r="BL351" s="737"/>
      <c r="BM351" s="737"/>
      <c r="BN351" s="737"/>
      <c r="BO351" s="737"/>
      <c r="BP351" s="737"/>
      <c r="BQ351" s="737"/>
      <c r="BR351" s="737"/>
      <c r="BS351" s="737"/>
      <c r="BT351" s="738"/>
      <c r="BU351" s="738"/>
      <c r="AKS351" s="8"/>
      <c r="AKT351" s="8"/>
      <c r="AKU351" s="8"/>
      <c r="AKV351" s="8"/>
      <c r="AKW351" s="8"/>
      <c r="AKX351" s="8"/>
      <c r="AKY351" s="8"/>
      <c r="AKZ351" s="8"/>
      <c r="ALA351" s="8"/>
    </row>
    <row r="352" spans="1:989" s="741" customFormat="1" ht="15.75" hidden="1" x14ac:dyDescent="0.25">
      <c r="A352" s="739"/>
      <c r="B352" s="739"/>
      <c r="C352" s="707">
        <v>346</v>
      </c>
      <c r="D352" s="717">
        <f>D325+D300</f>
        <v>369430</v>
      </c>
      <c r="E352" s="707">
        <v>346</v>
      </c>
      <c r="F352" s="717">
        <f>B300+F300+F325</f>
        <v>0</v>
      </c>
      <c r="G352" s="707">
        <v>346</v>
      </c>
      <c r="H352" s="717">
        <f t="shared" si="76"/>
        <v>369430</v>
      </c>
      <c r="I352" s="739"/>
      <c r="J352" s="739"/>
      <c r="K352" s="739"/>
      <c r="L352" s="739"/>
      <c r="M352" s="739"/>
      <c r="N352" s="739"/>
      <c r="O352" s="739"/>
      <c r="P352" s="248"/>
      <c r="Q352" s="248"/>
      <c r="R352" s="248"/>
      <c r="S352" s="248"/>
      <c r="T352" s="248"/>
      <c r="U352" s="248"/>
      <c r="V352" s="248"/>
      <c r="W352" s="248"/>
      <c r="X352" s="248"/>
      <c r="Y352" s="248"/>
      <c r="Z352" s="248"/>
      <c r="AA352" s="248"/>
      <c r="AB352" s="248"/>
      <c r="AC352" s="248"/>
      <c r="AD352" s="247"/>
      <c r="AE352" s="247"/>
      <c r="AF352" s="247"/>
      <c r="AG352" s="247"/>
      <c r="AH352" s="247"/>
      <c r="AI352" s="247"/>
      <c r="AJ352" s="247"/>
      <c r="AK352" s="247"/>
      <c r="AL352" s="247"/>
      <c r="AM352" s="247"/>
      <c r="AN352" s="247"/>
      <c r="AO352" s="247"/>
      <c r="AP352" s="247"/>
      <c r="AQ352" s="737"/>
      <c r="AR352" s="737"/>
      <c r="AS352" s="737"/>
      <c r="AT352" s="737"/>
      <c r="AU352" s="737"/>
      <c r="AV352" s="737"/>
      <c r="AW352" s="737"/>
      <c r="AX352" s="737"/>
      <c r="AY352" s="737"/>
      <c r="AZ352" s="737"/>
      <c r="BA352" s="737"/>
      <c r="BB352" s="737"/>
      <c r="BC352" s="737"/>
      <c r="BD352" s="737"/>
      <c r="BE352" s="737"/>
      <c r="BF352" s="737"/>
      <c r="BG352" s="737"/>
      <c r="BH352" s="737"/>
      <c r="BI352" s="737"/>
      <c r="BJ352" s="737"/>
      <c r="BK352" s="737"/>
      <c r="BL352" s="737"/>
      <c r="BM352" s="737"/>
      <c r="BN352" s="737"/>
      <c r="BO352" s="737"/>
      <c r="BP352" s="737"/>
      <c r="BQ352" s="737"/>
      <c r="BR352" s="737"/>
      <c r="BS352" s="737"/>
      <c r="BT352" s="738"/>
      <c r="BU352" s="738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  <c r="GB352" s="9"/>
      <c r="GC352" s="9"/>
      <c r="GD352" s="9"/>
      <c r="GE352" s="9"/>
      <c r="GF352" s="9"/>
      <c r="GG352" s="9"/>
      <c r="GH352" s="9"/>
      <c r="GI352" s="9"/>
      <c r="GJ352" s="9"/>
      <c r="GK352" s="9"/>
      <c r="GL352" s="9"/>
      <c r="GM352" s="9"/>
      <c r="GN352" s="9"/>
      <c r="GO352" s="9"/>
      <c r="GP352" s="9"/>
      <c r="GQ352" s="9"/>
      <c r="GR352" s="9"/>
      <c r="GS352" s="9"/>
      <c r="GT352" s="9"/>
      <c r="GU352" s="9"/>
      <c r="GV352" s="9"/>
      <c r="GW352" s="9"/>
      <c r="GX352" s="9"/>
      <c r="GY352" s="9"/>
      <c r="GZ352" s="9"/>
      <c r="HA352" s="9"/>
      <c r="HB352" s="9"/>
      <c r="HC352" s="9"/>
      <c r="HD352" s="9"/>
      <c r="HE352" s="9"/>
      <c r="HF352" s="9"/>
      <c r="HG352" s="9"/>
      <c r="HH352" s="9"/>
      <c r="HI352" s="9"/>
      <c r="HJ352" s="9"/>
      <c r="HK352" s="9"/>
      <c r="HL352" s="9"/>
      <c r="HM352" s="9"/>
      <c r="HN352" s="9"/>
      <c r="HO352" s="9"/>
      <c r="HP352" s="9"/>
      <c r="HQ352" s="9"/>
      <c r="HR352" s="9"/>
      <c r="HS352" s="9"/>
      <c r="HT352" s="9"/>
      <c r="HU352" s="9"/>
      <c r="HV352" s="9"/>
      <c r="HW352" s="9"/>
      <c r="HX352" s="9"/>
      <c r="HY352" s="9"/>
      <c r="HZ352" s="9"/>
      <c r="IA352" s="9"/>
      <c r="IB352" s="9"/>
      <c r="IC352" s="9"/>
      <c r="ID352" s="9"/>
      <c r="IE352" s="9"/>
      <c r="IF352" s="9"/>
      <c r="IG352" s="9"/>
      <c r="IH352" s="9"/>
      <c r="II352" s="9"/>
      <c r="IJ352" s="9"/>
      <c r="IK352" s="9"/>
      <c r="IL352" s="9"/>
      <c r="IM352" s="9"/>
      <c r="IN352" s="9"/>
      <c r="IO352" s="9"/>
      <c r="IP352" s="9"/>
      <c r="IQ352" s="9"/>
      <c r="IR352" s="9"/>
      <c r="IS352" s="9"/>
      <c r="IT352" s="9"/>
      <c r="IU352" s="9"/>
      <c r="IV352" s="9"/>
      <c r="IW352" s="9"/>
      <c r="IX352" s="9"/>
      <c r="IY352" s="9"/>
      <c r="IZ352" s="9"/>
      <c r="JA352" s="9"/>
      <c r="JB352" s="9"/>
      <c r="JC352" s="9"/>
      <c r="JD352" s="9"/>
      <c r="JE352" s="9"/>
      <c r="JF352" s="9"/>
      <c r="JG352" s="9"/>
      <c r="JH352" s="9"/>
      <c r="JI352" s="9"/>
      <c r="JJ352" s="9"/>
      <c r="JK352" s="9"/>
      <c r="JL352" s="9"/>
      <c r="JM352" s="9"/>
      <c r="JN352" s="9"/>
      <c r="JO352" s="9"/>
      <c r="JP352" s="9"/>
      <c r="JQ352" s="9"/>
      <c r="JR352" s="9"/>
      <c r="JS352" s="9"/>
      <c r="JT352" s="9"/>
      <c r="JU352" s="9"/>
      <c r="JV352" s="9"/>
      <c r="JW352" s="9"/>
      <c r="JX352" s="9"/>
      <c r="JY352" s="9"/>
      <c r="JZ352" s="9"/>
      <c r="KA352" s="9"/>
      <c r="KB352" s="9"/>
      <c r="KC352" s="9"/>
      <c r="KD352" s="9"/>
      <c r="KE352" s="9"/>
      <c r="KF352" s="9"/>
      <c r="KG352" s="9"/>
      <c r="KH352" s="9"/>
      <c r="KI352" s="9"/>
      <c r="KJ352" s="9"/>
      <c r="KK352" s="9"/>
      <c r="KL352" s="9"/>
      <c r="KM352" s="9"/>
      <c r="KN352" s="9"/>
      <c r="KO352" s="9"/>
      <c r="KP352" s="9"/>
      <c r="KQ352" s="9"/>
      <c r="KR352" s="9"/>
      <c r="KS352" s="9"/>
      <c r="KT352" s="9"/>
      <c r="KU352" s="9"/>
      <c r="KV352" s="9"/>
      <c r="KW352" s="9"/>
      <c r="KX352" s="9"/>
      <c r="KY352" s="9"/>
      <c r="KZ352" s="9"/>
      <c r="LA352" s="9"/>
      <c r="LB352" s="9"/>
      <c r="LC352" s="9"/>
      <c r="LD352" s="9"/>
      <c r="LE352" s="9"/>
      <c r="LF352" s="9"/>
      <c r="LG352" s="9"/>
      <c r="LH352" s="9"/>
      <c r="LI352" s="9"/>
      <c r="LJ352" s="9"/>
      <c r="LK352" s="9"/>
      <c r="LL352" s="9"/>
      <c r="LM352" s="9"/>
      <c r="LN352" s="9"/>
      <c r="LO352" s="9"/>
      <c r="LP352" s="9"/>
      <c r="LQ352" s="9"/>
      <c r="LR352" s="9"/>
      <c r="LS352" s="9"/>
      <c r="LT352" s="9"/>
      <c r="LU352" s="9"/>
      <c r="LV352" s="9"/>
      <c r="LW352" s="9"/>
      <c r="LX352" s="9"/>
      <c r="LY352" s="9"/>
      <c r="LZ352" s="9"/>
      <c r="MA352" s="9"/>
      <c r="MB352" s="9"/>
      <c r="MC352" s="9"/>
      <c r="MD352" s="9"/>
      <c r="ME352" s="9"/>
      <c r="MF352" s="9"/>
      <c r="MG352" s="9"/>
      <c r="MH352" s="9"/>
      <c r="MI352" s="9"/>
      <c r="MJ352" s="9"/>
      <c r="MK352" s="9"/>
      <c r="ML352" s="9"/>
      <c r="MM352" s="9"/>
      <c r="MN352" s="9"/>
      <c r="MO352" s="9"/>
      <c r="MP352" s="9"/>
      <c r="MQ352" s="9"/>
      <c r="MR352" s="9"/>
      <c r="MS352" s="9"/>
      <c r="MT352" s="9"/>
      <c r="MU352" s="9"/>
      <c r="MV352" s="9"/>
      <c r="MW352" s="9"/>
      <c r="MX352" s="9"/>
      <c r="MY352" s="9"/>
      <c r="MZ352" s="9"/>
      <c r="NA352" s="9"/>
      <c r="NB352" s="9"/>
      <c r="NC352" s="9"/>
      <c r="ND352" s="9"/>
      <c r="NE352" s="9"/>
      <c r="NF352" s="9"/>
      <c r="NG352" s="9"/>
      <c r="NH352" s="9"/>
      <c r="NI352" s="9"/>
      <c r="NJ352" s="9"/>
      <c r="NK352" s="9"/>
      <c r="NL352" s="9"/>
      <c r="NM352" s="9"/>
      <c r="NN352" s="9"/>
      <c r="NO352" s="9"/>
      <c r="NP352" s="9"/>
      <c r="NQ352" s="9"/>
      <c r="NR352" s="9"/>
      <c r="NS352" s="9"/>
      <c r="NT352" s="9"/>
      <c r="NU352" s="9"/>
      <c r="NV352" s="9"/>
      <c r="NW352" s="9"/>
      <c r="NX352" s="9"/>
      <c r="NY352" s="9"/>
      <c r="NZ352" s="9"/>
      <c r="OA352" s="9"/>
      <c r="OB352" s="9"/>
      <c r="OC352" s="9"/>
      <c r="OD352" s="9"/>
      <c r="OE352" s="9"/>
      <c r="OF352" s="9"/>
      <c r="OG352" s="9"/>
      <c r="OH352" s="9"/>
      <c r="OI352" s="9"/>
      <c r="OJ352" s="9"/>
      <c r="OK352" s="9"/>
      <c r="OL352" s="9"/>
      <c r="OM352" s="9"/>
      <c r="ON352" s="9"/>
      <c r="OO352" s="9"/>
      <c r="OP352" s="9"/>
      <c r="OQ352" s="9"/>
      <c r="OR352" s="9"/>
      <c r="OS352" s="9"/>
      <c r="OT352" s="9"/>
      <c r="OU352" s="9"/>
      <c r="OV352" s="9"/>
      <c r="OW352" s="9"/>
      <c r="OX352" s="9"/>
      <c r="OY352" s="9"/>
      <c r="OZ352" s="9"/>
      <c r="PA352" s="9"/>
      <c r="PB352" s="9"/>
      <c r="PC352" s="9"/>
      <c r="PD352" s="9"/>
      <c r="PE352" s="9"/>
      <c r="PF352" s="9"/>
      <c r="PG352" s="9"/>
      <c r="PH352" s="9"/>
      <c r="PI352" s="9"/>
      <c r="PJ352" s="9"/>
      <c r="PK352" s="9"/>
      <c r="PL352" s="9"/>
      <c r="PM352" s="9"/>
      <c r="PN352" s="9"/>
      <c r="PO352" s="9"/>
      <c r="PP352" s="9"/>
      <c r="PQ352" s="9"/>
      <c r="PR352" s="9"/>
      <c r="PS352" s="9"/>
      <c r="PT352" s="9"/>
      <c r="PU352" s="9"/>
      <c r="PV352" s="9"/>
      <c r="PW352" s="9"/>
      <c r="PX352" s="9"/>
      <c r="PY352" s="9"/>
      <c r="PZ352" s="9"/>
      <c r="QA352" s="9"/>
      <c r="QB352" s="9"/>
      <c r="QC352" s="9"/>
      <c r="QD352" s="9"/>
      <c r="QE352" s="9"/>
      <c r="QF352" s="9"/>
      <c r="QG352" s="9"/>
      <c r="QH352" s="9"/>
      <c r="QI352" s="9"/>
      <c r="QJ352" s="9"/>
      <c r="QK352" s="9"/>
      <c r="QL352" s="9"/>
      <c r="QM352" s="9"/>
      <c r="QN352" s="9"/>
      <c r="QO352" s="9"/>
      <c r="QP352" s="9"/>
      <c r="QQ352" s="9"/>
      <c r="QR352" s="9"/>
      <c r="QS352" s="9"/>
      <c r="QT352" s="9"/>
      <c r="QU352" s="9"/>
      <c r="QV352" s="9"/>
      <c r="QW352" s="9"/>
      <c r="QX352" s="9"/>
      <c r="QY352" s="9"/>
      <c r="QZ352" s="9"/>
      <c r="RA352" s="9"/>
      <c r="RB352" s="9"/>
      <c r="RC352" s="9"/>
      <c r="RD352" s="9"/>
      <c r="RE352" s="9"/>
      <c r="RF352" s="9"/>
      <c r="RG352" s="9"/>
      <c r="RH352" s="9"/>
      <c r="RI352" s="9"/>
      <c r="RJ352" s="9"/>
      <c r="RK352" s="9"/>
      <c r="RL352" s="9"/>
      <c r="RM352" s="9"/>
      <c r="RN352" s="9"/>
      <c r="RO352" s="9"/>
      <c r="RP352" s="9"/>
      <c r="RQ352" s="9"/>
      <c r="RR352" s="9"/>
      <c r="RS352" s="9"/>
      <c r="RT352" s="9"/>
      <c r="RU352" s="9"/>
      <c r="RV352" s="9"/>
      <c r="RW352" s="9"/>
      <c r="RX352" s="9"/>
      <c r="RY352" s="9"/>
      <c r="RZ352" s="9"/>
      <c r="SA352" s="9"/>
      <c r="SB352" s="9"/>
      <c r="SC352" s="9"/>
      <c r="SD352" s="9"/>
      <c r="SE352" s="9"/>
      <c r="SF352" s="9"/>
      <c r="SG352" s="9"/>
      <c r="SH352" s="9"/>
      <c r="SI352" s="9"/>
      <c r="SJ352" s="9"/>
      <c r="SK352" s="9"/>
      <c r="SL352" s="9"/>
      <c r="SM352" s="9"/>
      <c r="SN352" s="9"/>
      <c r="SO352" s="9"/>
      <c r="SP352" s="9"/>
      <c r="SQ352" s="9"/>
      <c r="SR352" s="9"/>
      <c r="SS352" s="9"/>
      <c r="ST352" s="9"/>
      <c r="SU352" s="9"/>
      <c r="SV352" s="9"/>
      <c r="SW352" s="9"/>
      <c r="SX352" s="9"/>
      <c r="SY352" s="9"/>
      <c r="SZ352" s="9"/>
      <c r="TA352" s="9"/>
      <c r="TB352" s="9"/>
      <c r="TC352" s="9"/>
      <c r="TD352" s="9"/>
      <c r="TE352" s="9"/>
      <c r="TF352" s="9"/>
      <c r="TG352" s="9"/>
      <c r="TH352" s="9"/>
      <c r="TI352" s="9"/>
      <c r="TJ352" s="9"/>
      <c r="TK352" s="9"/>
      <c r="TL352" s="9"/>
      <c r="TM352" s="9"/>
      <c r="TN352" s="9"/>
      <c r="TO352" s="9"/>
      <c r="TP352" s="9"/>
      <c r="TQ352" s="9"/>
      <c r="TR352" s="9"/>
      <c r="TS352" s="9"/>
      <c r="TT352" s="9"/>
      <c r="TU352" s="9"/>
      <c r="TV352" s="9"/>
      <c r="TW352" s="9"/>
      <c r="TX352" s="9"/>
      <c r="TY352" s="9"/>
      <c r="TZ352" s="9"/>
      <c r="UA352" s="9"/>
      <c r="UB352" s="9"/>
      <c r="UC352" s="9"/>
      <c r="UD352" s="9"/>
      <c r="UE352" s="9"/>
      <c r="UF352" s="9"/>
      <c r="UG352" s="9"/>
      <c r="UH352" s="9"/>
      <c r="UI352" s="9"/>
      <c r="UJ352" s="9"/>
      <c r="UK352" s="9"/>
      <c r="UL352" s="9"/>
      <c r="UM352" s="9"/>
      <c r="UN352" s="9"/>
      <c r="UO352" s="9"/>
      <c r="UP352" s="9"/>
      <c r="UQ352" s="9"/>
      <c r="UR352" s="9"/>
      <c r="US352" s="9"/>
      <c r="UT352" s="9"/>
      <c r="UU352" s="9"/>
      <c r="UV352" s="9"/>
      <c r="UW352" s="9"/>
      <c r="UX352" s="9"/>
      <c r="UY352" s="9"/>
      <c r="UZ352" s="9"/>
      <c r="VA352" s="9"/>
      <c r="VB352" s="9"/>
      <c r="VC352" s="9"/>
      <c r="VD352" s="9"/>
      <c r="VE352" s="9"/>
      <c r="VF352" s="9"/>
      <c r="VG352" s="9"/>
      <c r="VH352" s="9"/>
      <c r="VI352" s="9"/>
      <c r="VJ352" s="9"/>
      <c r="VK352" s="9"/>
      <c r="VL352" s="9"/>
      <c r="VM352" s="9"/>
      <c r="VN352" s="9"/>
      <c r="VO352" s="9"/>
      <c r="VP352" s="9"/>
      <c r="VQ352" s="9"/>
      <c r="VR352" s="9"/>
      <c r="VS352" s="9"/>
      <c r="VT352" s="9"/>
      <c r="VU352" s="9"/>
      <c r="VV352" s="9"/>
      <c r="VW352" s="9"/>
      <c r="VX352" s="9"/>
      <c r="VY352" s="9"/>
      <c r="VZ352" s="9"/>
      <c r="WA352" s="9"/>
      <c r="WB352" s="9"/>
      <c r="WC352" s="9"/>
      <c r="WD352" s="9"/>
      <c r="WE352" s="9"/>
      <c r="WF352" s="9"/>
      <c r="WG352" s="9"/>
      <c r="WH352" s="9"/>
      <c r="WI352" s="9"/>
      <c r="WJ352" s="9"/>
      <c r="WK352" s="9"/>
      <c r="WL352" s="9"/>
      <c r="WM352" s="9"/>
      <c r="WN352" s="9"/>
      <c r="WO352" s="9"/>
      <c r="WP352" s="9"/>
      <c r="WQ352" s="9"/>
      <c r="WR352" s="9"/>
      <c r="WS352" s="9"/>
      <c r="WT352" s="9"/>
      <c r="WU352" s="9"/>
      <c r="WV352" s="9"/>
      <c r="WW352" s="9"/>
      <c r="WX352" s="9"/>
      <c r="WY352" s="9"/>
      <c r="WZ352" s="9"/>
      <c r="XA352" s="9"/>
      <c r="XB352" s="9"/>
      <c r="XC352" s="9"/>
      <c r="XD352" s="9"/>
      <c r="XE352" s="9"/>
      <c r="XF352" s="9"/>
      <c r="XG352" s="9"/>
      <c r="XH352" s="9"/>
      <c r="XI352" s="9"/>
      <c r="XJ352" s="9"/>
      <c r="XK352" s="9"/>
      <c r="XL352" s="9"/>
      <c r="XM352" s="9"/>
      <c r="XN352" s="9"/>
      <c r="XO352" s="9"/>
      <c r="XP352" s="9"/>
      <c r="XQ352" s="9"/>
      <c r="XR352" s="9"/>
      <c r="XS352" s="9"/>
      <c r="XT352" s="9"/>
      <c r="XU352" s="9"/>
      <c r="XV352" s="9"/>
      <c r="XW352" s="9"/>
      <c r="XX352" s="9"/>
      <c r="XY352" s="9"/>
      <c r="XZ352" s="9"/>
      <c r="YA352" s="9"/>
      <c r="YB352" s="9"/>
      <c r="YC352" s="9"/>
      <c r="YD352" s="9"/>
      <c r="YE352" s="9"/>
      <c r="YF352" s="9"/>
      <c r="YG352" s="9"/>
      <c r="YH352" s="9"/>
      <c r="YI352" s="9"/>
      <c r="YJ352" s="9"/>
      <c r="YK352" s="9"/>
      <c r="YL352" s="9"/>
      <c r="YM352" s="9"/>
      <c r="YN352" s="9"/>
      <c r="YO352" s="9"/>
      <c r="YP352" s="9"/>
      <c r="YQ352" s="9"/>
      <c r="YR352" s="9"/>
      <c r="YS352" s="9"/>
      <c r="YT352" s="9"/>
      <c r="YU352" s="9"/>
      <c r="YV352" s="9"/>
      <c r="YW352" s="9"/>
      <c r="YX352" s="9"/>
      <c r="YY352" s="9"/>
      <c r="YZ352" s="9"/>
      <c r="ZA352" s="9"/>
      <c r="ZB352" s="9"/>
      <c r="ZC352" s="9"/>
      <c r="ZD352" s="9"/>
      <c r="ZE352" s="9"/>
      <c r="ZF352" s="9"/>
      <c r="ZG352" s="9"/>
      <c r="ZH352" s="9"/>
      <c r="ZI352" s="9"/>
      <c r="ZJ352" s="9"/>
      <c r="ZK352" s="9"/>
      <c r="ZL352" s="9"/>
      <c r="ZM352" s="9"/>
      <c r="ZN352" s="9"/>
      <c r="ZO352" s="9"/>
      <c r="ZP352" s="9"/>
      <c r="ZQ352" s="9"/>
      <c r="ZR352" s="9"/>
      <c r="ZS352" s="9"/>
      <c r="ZT352" s="9"/>
      <c r="ZU352" s="9"/>
      <c r="ZV352" s="9"/>
      <c r="ZW352" s="9"/>
      <c r="ZX352" s="9"/>
      <c r="ZY352" s="9"/>
      <c r="ZZ352" s="9"/>
      <c r="AAA352" s="9"/>
      <c r="AAB352" s="9"/>
      <c r="AAC352" s="9"/>
      <c r="AAD352" s="9"/>
      <c r="AAE352" s="9"/>
      <c r="AAF352" s="9"/>
      <c r="AAG352" s="9"/>
      <c r="AAH352" s="9"/>
      <c r="AAI352" s="9"/>
      <c r="AAJ352" s="9"/>
      <c r="AAK352" s="9"/>
      <c r="AAL352" s="9"/>
      <c r="AAM352" s="9"/>
      <c r="AAN352" s="9"/>
      <c r="AAO352" s="9"/>
      <c r="AAP352" s="9"/>
      <c r="AAQ352" s="9"/>
      <c r="AAR352" s="9"/>
      <c r="AAS352" s="9"/>
      <c r="AAT352" s="9"/>
      <c r="AAU352" s="9"/>
      <c r="AAV352" s="9"/>
      <c r="AAW352" s="9"/>
      <c r="AAX352" s="9"/>
      <c r="AAY352" s="9"/>
      <c r="AAZ352" s="9"/>
      <c r="ABA352" s="9"/>
      <c r="ABB352" s="9"/>
      <c r="ABC352" s="9"/>
      <c r="ABD352" s="9"/>
      <c r="ABE352" s="9"/>
      <c r="ABF352" s="9"/>
      <c r="ABG352" s="9"/>
      <c r="ABH352" s="9"/>
      <c r="ABI352" s="9"/>
      <c r="ABJ352" s="9"/>
      <c r="ABK352" s="9"/>
      <c r="ABL352" s="9"/>
      <c r="ABM352" s="9"/>
      <c r="ABN352" s="9"/>
      <c r="ABO352" s="9"/>
      <c r="ABP352" s="9"/>
      <c r="ABQ352" s="9"/>
      <c r="ABR352" s="9"/>
      <c r="ABS352" s="9"/>
      <c r="ABT352" s="9"/>
      <c r="ABU352" s="9"/>
      <c r="ABV352" s="9"/>
      <c r="ABW352" s="9"/>
      <c r="ABX352" s="9"/>
      <c r="ABY352" s="9"/>
      <c r="ABZ352" s="9"/>
      <c r="ACA352" s="9"/>
      <c r="ACB352" s="9"/>
      <c r="ACC352" s="9"/>
      <c r="ACD352" s="9"/>
      <c r="ACE352" s="9"/>
      <c r="ACF352" s="9"/>
      <c r="ACG352" s="9"/>
      <c r="ACH352" s="9"/>
      <c r="ACI352" s="9"/>
      <c r="ACJ352" s="9"/>
      <c r="ACK352" s="9"/>
      <c r="ACL352" s="9"/>
      <c r="ACM352" s="9"/>
      <c r="ACN352" s="9"/>
      <c r="ACO352" s="9"/>
      <c r="ACP352" s="9"/>
      <c r="ACQ352" s="9"/>
      <c r="ACR352" s="9"/>
      <c r="ACS352" s="9"/>
      <c r="ACT352" s="9"/>
      <c r="ACU352" s="9"/>
      <c r="ACV352" s="9"/>
      <c r="ACW352" s="9"/>
      <c r="ACX352" s="9"/>
      <c r="ACY352" s="9"/>
      <c r="ACZ352" s="9"/>
      <c r="ADA352" s="9"/>
      <c r="ADB352" s="9"/>
      <c r="ADC352" s="9"/>
      <c r="ADD352" s="9"/>
      <c r="ADE352" s="9"/>
      <c r="ADF352" s="9"/>
      <c r="ADG352" s="9"/>
      <c r="ADH352" s="9"/>
      <c r="ADI352" s="9"/>
      <c r="ADJ352" s="9"/>
      <c r="ADK352" s="9"/>
      <c r="ADL352" s="9"/>
      <c r="ADM352" s="9"/>
      <c r="ADN352" s="9"/>
      <c r="ADO352" s="9"/>
      <c r="ADP352" s="9"/>
      <c r="ADQ352" s="9"/>
      <c r="ADR352" s="9"/>
      <c r="ADS352" s="9"/>
      <c r="ADT352" s="9"/>
      <c r="ADU352" s="9"/>
      <c r="ADV352" s="9"/>
      <c r="ADW352" s="9"/>
      <c r="ADX352" s="9"/>
      <c r="ADY352" s="9"/>
      <c r="ADZ352" s="9"/>
      <c r="AEA352" s="9"/>
      <c r="AEB352" s="9"/>
      <c r="AEC352" s="9"/>
      <c r="AED352" s="9"/>
      <c r="AEE352" s="9"/>
      <c r="AEF352" s="9"/>
      <c r="AEG352" s="9"/>
      <c r="AEH352" s="9"/>
      <c r="AEI352" s="9"/>
      <c r="AEJ352" s="9"/>
      <c r="AEK352" s="9"/>
      <c r="AEL352" s="9"/>
      <c r="AEM352" s="9"/>
      <c r="AEN352" s="9"/>
      <c r="AEO352" s="9"/>
      <c r="AEP352" s="9"/>
      <c r="AEQ352" s="9"/>
      <c r="AER352" s="9"/>
      <c r="AES352" s="9"/>
      <c r="AET352" s="9"/>
      <c r="AEU352" s="9"/>
      <c r="AEV352" s="9"/>
      <c r="AEW352" s="9"/>
      <c r="AEX352" s="9"/>
      <c r="AEY352" s="9"/>
      <c r="AEZ352" s="9"/>
      <c r="AFA352" s="9"/>
      <c r="AFB352" s="9"/>
      <c r="AFC352" s="9"/>
      <c r="AFD352" s="9"/>
      <c r="AFE352" s="9"/>
      <c r="AFF352" s="9"/>
      <c r="AFG352" s="9"/>
      <c r="AFH352" s="9"/>
      <c r="AFI352" s="9"/>
      <c r="AFJ352" s="9"/>
      <c r="AFK352" s="9"/>
      <c r="AFL352" s="9"/>
      <c r="AFM352" s="9"/>
      <c r="AFN352" s="9"/>
      <c r="AFO352" s="9"/>
      <c r="AFP352" s="9"/>
      <c r="AFQ352" s="9"/>
      <c r="AFR352" s="9"/>
      <c r="AFS352" s="9"/>
      <c r="AFT352" s="9"/>
      <c r="AFU352" s="9"/>
      <c r="AFV352" s="9"/>
      <c r="AFW352" s="9"/>
      <c r="AFX352" s="9"/>
      <c r="AFY352" s="9"/>
      <c r="AFZ352" s="9"/>
      <c r="AGA352" s="9"/>
      <c r="AGB352" s="9"/>
      <c r="AGC352" s="9"/>
      <c r="AGD352" s="9"/>
      <c r="AGE352" s="9"/>
      <c r="AGF352" s="9"/>
      <c r="AGG352" s="9"/>
      <c r="AGH352" s="9"/>
      <c r="AGI352" s="9"/>
      <c r="AGJ352" s="9"/>
      <c r="AGK352" s="9"/>
      <c r="AGL352" s="9"/>
      <c r="AGM352" s="9"/>
      <c r="AGN352" s="9"/>
      <c r="AGO352" s="9"/>
      <c r="AGP352" s="9"/>
      <c r="AGQ352" s="9"/>
      <c r="AGR352" s="9"/>
      <c r="AGS352" s="9"/>
      <c r="AGT352" s="9"/>
      <c r="AGU352" s="9"/>
      <c r="AGV352" s="9"/>
      <c r="AGW352" s="9"/>
      <c r="AGX352" s="9"/>
      <c r="AGY352" s="9"/>
      <c r="AGZ352" s="9"/>
      <c r="AHA352" s="9"/>
      <c r="AHB352" s="9"/>
      <c r="AHC352" s="9"/>
      <c r="AHD352" s="9"/>
      <c r="AHE352" s="9"/>
      <c r="AHF352" s="9"/>
      <c r="AHG352" s="9"/>
      <c r="AHH352" s="9"/>
      <c r="AHI352" s="9"/>
      <c r="AHJ352" s="9"/>
      <c r="AHK352" s="9"/>
      <c r="AHL352" s="9"/>
      <c r="AHM352" s="9"/>
      <c r="AHN352" s="9"/>
      <c r="AHO352" s="9"/>
      <c r="AHP352" s="9"/>
      <c r="AHQ352" s="9"/>
      <c r="AHR352" s="9"/>
      <c r="AHS352" s="9"/>
      <c r="AHT352" s="9"/>
      <c r="AHU352" s="9"/>
      <c r="AHV352" s="9"/>
      <c r="AHW352" s="9"/>
      <c r="AHX352" s="9"/>
      <c r="AHY352" s="9"/>
      <c r="AHZ352" s="9"/>
      <c r="AIA352" s="9"/>
      <c r="AIB352" s="9"/>
      <c r="AIC352" s="9"/>
      <c r="AID352" s="9"/>
      <c r="AIE352" s="9"/>
      <c r="AIF352" s="9"/>
      <c r="AIG352" s="9"/>
      <c r="AIH352" s="9"/>
      <c r="AII352" s="9"/>
      <c r="AIJ352" s="9"/>
      <c r="AIK352" s="9"/>
      <c r="AIL352" s="9"/>
      <c r="AIM352" s="9"/>
      <c r="AIN352" s="9"/>
      <c r="AIO352" s="9"/>
      <c r="AIP352" s="9"/>
      <c r="AIQ352" s="9"/>
      <c r="AIR352" s="9"/>
      <c r="AIS352" s="9"/>
      <c r="AIT352" s="9"/>
      <c r="AIU352" s="9"/>
      <c r="AIV352" s="9"/>
      <c r="AIW352" s="9"/>
      <c r="AIX352" s="9"/>
      <c r="AIY352" s="9"/>
      <c r="AIZ352" s="9"/>
      <c r="AJA352" s="9"/>
      <c r="AJB352" s="9"/>
      <c r="AJC352" s="9"/>
      <c r="AJD352" s="9"/>
      <c r="AJE352" s="9"/>
      <c r="AJF352" s="9"/>
      <c r="AJG352" s="9"/>
      <c r="AJH352" s="9"/>
      <c r="AJI352" s="9"/>
      <c r="AJJ352" s="9"/>
      <c r="AJK352" s="9"/>
      <c r="AJL352" s="9"/>
      <c r="AJM352" s="9"/>
      <c r="AJN352" s="9"/>
      <c r="AJO352" s="9"/>
      <c r="AJP352" s="9"/>
      <c r="AJQ352" s="9"/>
      <c r="AJR352" s="9"/>
      <c r="AJS352" s="9"/>
      <c r="AJT352" s="9"/>
      <c r="AJU352" s="9"/>
      <c r="AJV352" s="9"/>
      <c r="AJW352" s="9"/>
      <c r="AJX352" s="9"/>
      <c r="AJY352" s="9"/>
      <c r="AJZ352" s="9"/>
      <c r="AKA352" s="9"/>
      <c r="AKB352" s="9"/>
      <c r="AKC352" s="9"/>
      <c r="AKD352" s="9"/>
      <c r="AKE352" s="9"/>
      <c r="AKF352" s="9"/>
      <c r="AKG352" s="9"/>
      <c r="AKH352" s="9"/>
      <c r="AKI352" s="9"/>
      <c r="AKJ352" s="9"/>
      <c r="AKK352" s="9"/>
      <c r="AKL352" s="9"/>
      <c r="AKM352" s="9"/>
      <c r="AKN352" s="9"/>
      <c r="AKO352" s="9"/>
      <c r="AKP352" s="9"/>
      <c r="AKQ352" s="9"/>
      <c r="AKR352" s="9"/>
      <c r="AKS352" s="8"/>
      <c r="AKT352" s="8"/>
      <c r="AKU352" s="8"/>
      <c r="AKV352" s="8"/>
      <c r="AKW352" s="8"/>
      <c r="AKX352" s="8"/>
      <c r="AKY352" s="8"/>
      <c r="AKZ352" s="8"/>
      <c r="ALA352" s="8"/>
    </row>
    <row r="353" spans="1:989" s="741" customFormat="1" ht="15.75" hidden="1" x14ac:dyDescent="0.25">
      <c r="A353" s="739"/>
      <c r="B353" s="739"/>
      <c r="C353" s="707">
        <v>349</v>
      </c>
      <c r="D353" s="717">
        <f>D326+D301</f>
        <v>47100</v>
      </c>
      <c r="E353" s="707">
        <v>349</v>
      </c>
      <c r="F353" s="717">
        <f>B301+F301+F326</f>
        <v>0</v>
      </c>
      <c r="G353" s="707">
        <v>349</v>
      </c>
      <c r="H353" s="717">
        <f t="shared" si="76"/>
        <v>47100</v>
      </c>
      <c r="I353" s="739"/>
      <c r="J353" s="739"/>
      <c r="K353" s="739"/>
      <c r="L353" s="739"/>
      <c r="M353" s="739"/>
      <c r="N353" s="739"/>
      <c r="O353" s="739"/>
      <c r="P353" s="248"/>
      <c r="Q353" s="248"/>
      <c r="R353" s="248"/>
      <c r="S353" s="248"/>
      <c r="T353" s="248"/>
      <c r="U353" s="248"/>
      <c r="V353" s="248"/>
      <c r="W353" s="248"/>
      <c r="X353" s="248"/>
      <c r="Y353" s="248"/>
      <c r="Z353" s="248"/>
      <c r="AA353" s="248"/>
      <c r="AB353" s="248"/>
      <c r="AC353" s="248"/>
      <c r="AD353" s="247"/>
      <c r="AE353" s="247"/>
      <c r="AF353" s="247"/>
      <c r="AG353" s="247"/>
      <c r="AH353" s="247"/>
      <c r="AI353" s="247"/>
      <c r="AJ353" s="247"/>
      <c r="AK353" s="247"/>
      <c r="AL353" s="247"/>
      <c r="AM353" s="247"/>
      <c r="AN353" s="247"/>
      <c r="AO353" s="247"/>
      <c r="AP353" s="247"/>
      <c r="AQ353" s="737"/>
      <c r="AR353" s="737"/>
      <c r="AS353" s="737"/>
      <c r="AT353" s="737"/>
      <c r="AU353" s="737"/>
      <c r="AV353" s="737"/>
      <c r="AW353" s="737"/>
      <c r="AX353" s="737"/>
      <c r="AY353" s="737"/>
      <c r="AZ353" s="737"/>
      <c r="BA353" s="737"/>
      <c r="BB353" s="737"/>
      <c r="BC353" s="737"/>
      <c r="BD353" s="737"/>
      <c r="BE353" s="737"/>
      <c r="BF353" s="737"/>
      <c r="BG353" s="737"/>
      <c r="BH353" s="737"/>
      <c r="BI353" s="737"/>
      <c r="BJ353" s="737"/>
      <c r="BK353" s="737"/>
      <c r="BL353" s="737"/>
      <c r="BM353" s="737"/>
      <c r="BN353" s="737"/>
      <c r="BO353" s="737"/>
      <c r="BP353" s="737"/>
      <c r="BQ353" s="737"/>
      <c r="BR353" s="737"/>
      <c r="BS353" s="737"/>
      <c r="BT353" s="738"/>
      <c r="BU353" s="738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  <c r="IU353" s="9"/>
      <c r="IV353" s="9"/>
      <c r="IW353" s="9"/>
      <c r="IX353" s="9"/>
      <c r="IY353" s="9"/>
      <c r="IZ353" s="9"/>
      <c r="JA353" s="9"/>
      <c r="JB353" s="9"/>
      <c r="JC353" s="9"/>
      <c r="JD353" s="9"/>
      <c r="JE353" s="9"/>
      <c r="JF353" s="9"/>
      <c r="JG353" s="9"/>
      <c r="JH353" s="9"/>
      <c r="JI353" s="9"/>
      <c r="JJ353" s="9"/>
      <c r="JK353" s="9"/>
      <c r="JL353" s="9"/>
      <c r="JM353" s="9"/>
      <c r="JN353" s="9"/>
      <c r="JO353" s="9"/>
      <c r="JP353" s="9"/>
      <c r="JQ353" s="9"/>
      <c r="JR353" s="9"/>
      <c r="JS353" s="9"/>
      <c r="JT353" s="9"/>
      <c r="JU353" s="9"/>
      <c r="JV353" s="9"/>
      <c r="JW353" s="9"/>
      <c r="JX353" s="9"/>
      <c r="JY353" s="9"/>
      <c r="JZ353" s="9"/>
      <c r="KA353" s="9"/>
      <c r="KB353" s="9"/>
      <c r="KC353" s="9"/>
      <c r="KD353" s="9"/>
      <c r="KE353" s="9"/>
      <c r="KF353" s="9"/>
      <c r="KG353" s="9"/>
      <c r="KH353" s="9"/>
      <c r="KI353" s="9"/>
      <c r="KJ353" s="9"/>
      <c r="KK353" s="9"/>
      <c r="KL353" s="9"/>
      <c r="KM353" s="9"/>
      <c r="KN353" s="9"/>
      <c r="KO353" s="9"/>
      <c r="KP353" s="9"/>
      <c r="KQ353" s="9"/>
      <c r="KR353" s="9"/>
      <c r="KS353" s="9"/>
      <c r="KT353" s="9"/>
      <c r="KU353" s="9"/>
      <c r="KV353" s="9"/>
      <c r="KW353" s="9"/>
      <c r="KX353" s="9"/>
      <c r="KY353" s="9"/>
      <c r="KZ353" s="9"/>
      <c r="LA353" s="9"/>
      <c r="LB353" s="9"/>
      <c r="LC353" s="9"/>
      <c r="LD353" s="9"/>
      <c r="LE353" s="9"/>
      <c r="LF353" s="9"/>
      <c r="LG353" s="9"/>
      <c r="LH353" s="9"/>
      <c r="LI353" s="9"/>
      <c r="LJ353" s="9"/>
      <c r="LK353" s="9"/>
      <c r="LL353" s="9"/>
      <c r="LM353" s="9"/>
      <c r="LN353" s="9"/>
      <c r="LO353" s="9"/>
      <c r="LP353" s="9"/>
      <c r="LQ353" s="9"/>
      <c r="LR353" s="9"/>
      <c r="LS353" s="9"/>
      <c r="LT353" s="9"/>
      <c r="LU353" s="9"/>
      <c r="LV353" s="9"/>
      <c r="LW353" s="9"/>
      <c r="LX353" s="9"/>
      <c r="LY353" s="9"/>
      <c r="LZ353" s="9"/>
      <c r="MA353" s="9"/>
      <c r="MB353" s="9"/>
      <c r="MC353" s="9"/>
      <c r="MD353" s="9"/>
      <c r="ME353" s="9"/>
      <c r="MF353" s="9"/>
      <c r="MG353" s="9"/>
      <c r="MH353" s="9"/>
      <c r="MI353" s="9"/>
      <c r="MJ353" s="9"/>
      <c r="MK353" s="9"/>
      <c r="ML353" s="9"/>
      <c r="MM353" s="9"/>
      <c r="MN353" s="9"/>
      <c r="MO353" s="9"/>
      <c r="MP353" s="9"/>
      <c r="MQ353" s="9"/>
      <c r="MR353" s="9"/>
      <c r="MS353" s="9"/>
      <c r="MT353" s="9"/>
      <c r="MU353" s="9"/>
      <c r="MV353" s="9"/>
      <c r="MW353" s="9"/>
      <c r="MX353" s="9"/>
      <c r="MY353" s="9"/>
      <c r="MZ353" s="9"/>
      <c r="NA353" s="9"/>
      <c r="NB353" s="9"/>
      <c r="NC353" s="9"/>
      <c r="ND353" s="9"/>
      <c r="NE353" s="9"/>
      <c r="NF353" s="9"/>
      <c r="NG353" s="9"/>
      <c r="NH353" s="9"/>
      <c r="NI353" s="9"/>
      <c r="NJ353" s="9"/>
      <c r="NK353" s="9"/>
      <c r="NL353" s="9"/>
      <c r="NM353" s="9"/>
      <c r="NN353" s="9"/>
      <c r="NO353" s="9"/>
      <c r="NP353" s="9"/>
      <c r="NQ353" s="9"/>
      <c r="NR353" s="9"/>
      <c r="NS353" s="9"/>
      <c r="NT353" s="9"/>
      <c r="NU353" s="9"/>
      <c r="NV353" s="9"/>
      <c r="NW353" s="9"/>
      <c r="NX353" s="9"/>
      <c r="NY353" s="9"/>
      <c r="NZ353" s="9"/>
      <c r="OA353" s="9"/>
      <c r="OB353" s="9"/>
      <c r="OC353" s="9"/>
      <c r="OD353" s="9"/>
      <c r="OE353" s="9"/>
      <c r="OF353" s="9"/>
      <c r="OG353" s="9"/>
      <c r="OH353" s="9"/>
      <c r="OI353" s="9"/>
      <c r="OJ353" s="9"/>
      <c r="OK353" s="9"/>
      <c r="OL353" s="9"/>
      <c r="OM353" s="9"/>
      <c r="ON353" s="9"/>
      <c r="OO353" s="9"/>
      <c r="OP353" s="9"/>
      <c r="OQ353" s="9"/>
      <c r="OR353" s="9"/>
      <c r="OS353" s="9"/>
      <c r="OT353" s="9"/>
      <c r="OU353" s="9"/>
      <c r="OV353" s="9"/>
      <c r="OW353" s="9"/>
      <c r="OX353" s="9"/>
      <c r="OY353" s="9"/>
      <c r="OZ353" s="9"/>
      <c r="PA353" s="9"/>
      <c r="PB353" s="9"/>
      <c r="PC353" s="9"/>
      <c r="PD353" s="9"/>
      <c r="PE353" s="9"/>
      <c r="PF353" s="9"/>
      <c r="PG353" s="9"/>
      <c r="PH353" s="9"/>
      <c r="PI353" s="9"/>
      <c r="PJ353" s="9"/>
      <c r="PK353" s="9"/>
      <c r="PL353" s="9"/>
      <c r="PM353" s="9"/>
      <c r="PN353" s="9"/>
      <c r="PO353" s="9"/>
      <c r="PP353" s="9"/>
      <c r="PQ353" s="9"/>
      <c r="PR353" s="9"/>
      <c r="PS353" s="9"/>
      <c r="PT353" s="9"/>
      <c r="PU353" s="9"/>
      <c r="PV353" s="9"/>
      <c r="PW353" s="9"/>
      <c r="PX353" s="9"/>
      <c r="PY353" s="9"/>
      <c r="PZ353" s="9"/>
      <c r="QA353" s="9"/>
      <c r="QB353" s="9"/>
      <c r="QC353" s="9"/>
      <c r="QD353" s="9"/>
      <c r="QE353" s="9"/>
      <c r="QF353" s="9"/>
      <c r="QG353" s="9"/>
      <c r="QH353" s="9"/>
      <c r="QI353" s="9"/>
      <c r="QJ353" s="9"/>
      <c r="QK353" s="9"/>
      <c r="QL353" s="9"/>
      <c r="QM353" s="9"/>
      <c r="QN353" s="9"/>
      <c r="QO353" s="9"/>
      <c r="QP353" s="9"/>
      <c r="QQ353" s="9"/>
      <c r="QR353" s="9"/>
      <c r="QS353" s="9"/>
      <c r="QT353" s="9"/>
      <c r="QU353" s="9"/>
      <c r="QV353" s="9"/>
      <c r="QW353" s="9"/>
      <c r="QX353" s="9"/>
      <c r="QY353" s="9"/>
      <c r="QZ353" s="9"/>
      <c r="RA353" s="9"/>
      <c r="RB353" s="9"/>
      <c r="RC353" s="9"/>
      <c r="RD353" s="9"/>
      <c r="RE353" s="9"/>
      <c r="RF353" s="9"/>
      <c r="RG353" s="9"/>
      <c r="RH353" s="9"/>
      <c r="RI353" s="9"/>
      <c r="RJ353" s="9"/>
      <c r="RK353" s="9"/>
      <c r="RL353" s="9"/>
      <c r="RM353" s="9"/>
      <c r="RN353" s="9"/>
      <c r="RO353" s="9"/>
      <c r="RP353" s="9"/>
      <c r="RQ353" s="9"/>
      <c r="RR353" s="9"/>
      <c r="RS353" s="9"/>
      <c r="RT353" s="9"/>
      <c r="RU353" s="9"/>
      <c r="RV353" s="9"/>
      <c r="RW353" s="9"/>
      <c r="RX353" s="9"/>
      <c r="RY353" s="9"/>
      <c r="RZ353" s="9"/>
      <c r="SA353" s="9"/>
      <c r="SB353" s="9"/>
      <c r="SC353" s="9"/>
      <c r="SD353" s="9"/>
      <c r="SE353" s="9"/>
      <c r="SF353" s="9"/>
      <c r="SG353" s="9"/>
      <c r="SH353" s="9"/>
      <c r="SI353" s="9"/>
      <c r="SJ353" s="9"/>
      <c r="SK353" s="9"/>
      <c r="SL353" s="9"/>
      <c r="SM353" s="9"/>
      <c r="SN353" s="9"/>
      <c r="SO353" s="9"/>
      <c r="SP353" s="9"/>
      <c r="SQ353" s="9"/>
      <c r="SR353" s="9"/>
      <c r="SS353" s="9"/>
      <c r="ST353" s="9"/>
      <c r="SU353" s="9"/>
      <c r="SV353" s="9"/>
      <c r="SW353" s="9"/>
      <c r="SX353" s="9"/>
      <c r="SY353" s="9"/>
      <c r="SZ353" s="9"/>
      <c r="TA353" s="9"/>
      <c r="TB353" s="9"/>
      <c r="TC353" s="9"/>
      <c r="TD353" s="9"/>
      <c r="TE353" s="9"/>
      <c r="TF353" s="9"/>
      <c r="TG353" s="9"/>
      <c r="TH353" s="9"/>
      <c r="TI353" s="9"/>
      <c r="TJ353" s="9"/>
      <c r="TK353" s="9"/>
      <c r="TL353" s="9"/>
      <c r="TM353" s="9"/>
      <c r="TN353" s="9"/>
      <c r="TO353" s="9"/>
      <c r="TP353" s="9"/>
      <c r="TQ353" s="9"/>
      <c r="TR353" s="9"/>
      <c r="TS353" s="9"/>
      <c r="TT353" s="9"/>
      <c r="TU353" s="9"/>
      <c r="TV353" s="9"/>
      <c r="TW353" s="9"/>
      <c r="TX353" s="9"/>
      <c r="TY353" s="9"/>
      <c r="TZ353" s="9"/>
      <c r="UA353" s="9"/>
      <c r="UB353" s="9"/>
      <c r="UC353" s="9"/>
      <c r="UD353" s="9"/>
      <c r="UE353" s="9"/>
      <c r="UF353" s="9"/>
      <c r="UG353" s="9"/>
      <c r="UH353" s="9"/>
      <c r="UI353" s="9"/>
      <c r="UJ353" s="9"/>
      <c r="UK353" s="9"/>
      <c r="UL353" s="9"/>
      <c r="UM353" s="9"/>
      <c r="UN353" s="9"/>
      <c r="UO353" s="9"/>
      <c r="UP353" s="9"/>
      <c r="UQ353" s="9"/>
      <c r="UR353" s="9"/>
      <c r="US353" s="9"/>
      <c r="UT353" s="9"/>
      <c r="UU353" s="9"/>
      <c r="UV353" s="9"/>
      <c r="UW353" s="9"/>
      <c r="UX353" s="9"/>
      <c r="UY353" s="9"/>
      <c r="UZ353" s="9"/>
      <c r="VA353" s="9"/>
      <c r="VB353" s="9"/>
      <c r="VC353" s="9"/>
      <c r="VD353" s="9"/>
      <c r="VE353" s="9"/>
      <c r="VF353" s="9"/>
      <c r="VG353" s="9"/>
      <c r="VH353" s="9"/>
      <c r="VI353" s="9"/>
      <c r="VJ353" s="9"/>
      <c r="VK353" s="9"/>
      <c r="VL353" s="9"/>
      <c r="VM353" s="9"/>
      <c r="VN353" s="9"/>
      <c r="VO353" s="9"/>
      <c r="VP353" s="9"/>
      <c r="VQ353" s="9"/>
      <c r="VR353" s="9"/>
      <c r="VS353" s="9"/>
      <c r="VT353" s="9"/>
      <c r="VU353" s="9"/>
      <c r="VV353" s="9"/>
      <c r="VW353" s="9"/>
      <c r="VX353" s="9"/>
      <c r="VY353" s="9"/>
      <c r="VZ353" s="9"/>
      <c r="WA353" s="9"/>
      <c r="WB353" s="9"/>
      <c r="WC353" s="9"/>
      <c r="WD353" s="9"/>
      <c r="WE353" s="9"/>
      <c r="WF353" s="9"/>
      <c r="WG353" s="9"/>
      <c r="WH353" s="9"/>
      <c r="WI353" s="9"/>
      <c r="WJ353" s="9"/>
      <c r="WK353" s="9"/>
      <c r="WL353" s="9"/>
      <c r="WM353" s="9"/>
      <c r="WN353" s="9"/>
      <c r="WO353" s="9"/>
      <c r="WP353" s="9"/>
      <c r="WQ353" s="9"/>
      <c r="WR353" s="9"/>
      <c r="WS353" s="9"/>
      <c r="WT353" s="9"/>
      <c r="WU353" s="9"/>
      <c r="WV353" s="9"/>
      <c r="WW353" s="9"/>
      <c r="WX353" s="9"/>
      <c r="WY353" s="9"/>
      <c r="WZ353" s="9"/>
      <c r="XA353" s="9"/>
      <c r="XB353" s="9"/>
      <c r="XC353" s="9"/>
      <c r="XD353" s="9"/>
      <c r="XE353" s="9"/>
      <c r="XF353" s="9"/>
      <c r="XG353" s="9"/>
      <c r="XH353" s="9"/>
      <c r="XI353" s="9"/>
      <c r="XJ353" s="9"/>
      <c r="XK353" s="9"/>
      <c r="XL353" s="9"/>
      <c r="XM353" s="9"/>
      <c r="XN353" s="9"/>
      <c r="XO353" s="9"/>
      <c r="XP353" s="9"/>
      <c r="XQ353" s="9"/>
      <c r="XR353" s="9"/>
      <c r="XS353" s="9"/>
      <c r="XT353" s="9"/>
      <c r="XU353" s="9"/>
      <c r="XV353" s="9"/>
      <c r="XW353" s="9"/>
      <c r="XX353" s="9"/>
      <c r="XY353" s="9"/>
      <c r="XZ353" s="9"/>
      <c r="YA353" s="9"/>
      <c r="YB353" s="9"/>
      <c r="YC353" s="9"/>
      <c r="YD353" s="9"/>
      <c r="YE353" s="9"/>
      <c r="YF353" s="9"/>
      <c r="YG353" s="9"/>
      <c r="YH353" s="9"/>
      <c r="YI353" s="9"/>
      <c r="YJ353" s="9"/>
      <c r="YK353" s="9"/>
      <c r="YL353" s="9"/>
      <c r="YM353" s="9"/>
      <c r="YN353" s="9"/>
      <c r="YO353" s="9"/>
      <c r="YP353" s="9"/>
      <c r="YQ353" s="9"/>
      <c r="YR353" s="9"/>
      <c r="YS353" s="9"/>
      <c r="YT353" s="9"/>
      <c r="YU353" s="9"/>
      <c r="YV353" s="9"/>
      <c r="YW353" s="9"/>
      <c r="YX353" s="9"/>
      <c r="YY353" s="9"/>
      <c r="YZ353" s="9"/>
      <c r="ZA353" s="9"/>
      <c r="ZB353" s="9"/>
      <c r="ZC353" s="9"/>
      <c r="ZD353" s="9"/>
      <c r="ZE353" s="9"/>
      <c r="ZF353" s="9"/>
      <c r="ZG353" s="9"/>
      <c r="ZH353" s="9"/>
      <c r="ZI353" s="9"/>
      <c r="ZJ353" s="9"/>
      <c r="ZK353" s="9"/>
      <c r="ZL353" s="9"/>
      <c r="ZM353" s="9"/>
      <c r="ZN353" s="9"/>
      <c r="ZO353" s="9"/>
      <c r="ZP353" s="9"/>
      <c r="ZQ353" s="9"/>
      <c r="ZR353" s="9"/>
      <c r="ZS353" s="9"/>
      <c r="ZT353" s="9"/>
      <c r="ZU353" s="9"/>
      <c r="ZV353" s="9"/>
      <c r="ZW353" s="9"/>
      <c r="ZX353" s="9"/>
      <c r="ZY353" s="9"/>
      <c r="ZZ353" s="9"/>
      <c r="AAA353" s="9"/>
      <c r="AAB353" s="9"/>
      <c r="AAC353" s="9"/>
      <c r="AAD353" s="9"/>
      <c r="AAE353" s="9"/>
      <c r="AAF353" s="9"/>
      <c r="AAG353" s="9"/>
      <c r="AAH353" s="9"/>
      <c r="AAI353" s="9"/>
      <c r="AAJ353" s="9"/>
      <c r="AAK353" s="9"/>
      <c r="AAL353" s="9"/>
      <c r="AAM353" s="9"/>
      <c r="AAN353" s="9"/>
      <c r="AAO353" s="9"/>
      <c r="AAP353" s="9"/>
      <c r="AAQ353" s="9"/>
      <c r="AAR353" s="9"/>
      <c r="AAS353" s="9"/>
      <c r="AAT353" s="9"/>
      <c r="AAU353" s="9"/>
      <c r="AAV353" s="9"/>
      <c r="AAW353" s="9"/>
      <c r="AAX353" s="9"/>
      <c r="AAY353" s="9"/>
      <c r="AAZ353" s="9"/>
      <c r="ABA353" s="9"/>
      <c r="ABB353" s="9"/>
      <c r="ABC353" s="9"/>
      <c r="ABD353" s="9"/>
      <c r="ABE353" s="9"/>
      <c r="ABF353" s="9"/>
      <c r="ABG353" s="9"/>
      <c r="ABH353" s="9"/>
      <c r="ABI353" s="9"/>
      <c r="ABJ353" s="9"/>
      <c r="ABK353" s="9"/>
      <c r="ABL353" s="9"/>
      <c r="ABM353" s="9"/>
      <c r="ABN353" s="9"/>
      <c r="ABO353" s="9"/>
      <c r="ABP353" s="9"/>
      <c r="ABQ353" s="9"/>
      <c r="ABR353" s="9"/>
      <c r="ABS353" s="9"/>
      <c r="ABT353" s="9"/>
      <c r="ABU353" s="9"/>
      <c r="ABV353" s="9"/>
      <c r="ABW353" s="9"/>
      <c r="ABX353" s="9"/>
      <c r="ABY353" s="9"/>
      <c r="ABZ353" s="9"/>
      <c r="ACA353" s="9"/>
      <c r="ACB353" s="9"/>
      <c r="ACC353" s="9"/>
      <c r="ACD353" s="9"/>
      <c r="ACE353" s="9"/>
      <c r="ACF353" s="9"/>
      <c r="ACG353" s="9"/>
      <c r="ACH353" s="9"/>
      <c r="ACI353" s="9"/>
      <c r="ACJ353" s="9"/>
      <c r="ACK353" s="9"/>
      <c r="ACL353" s="9"/>
      <c r="ACM353" s="9"/>
      <c r="ACN353" s="9"/>
      <c r="ACO353" s="9"/>
      <c r="ACP353" s="9"/>
      <c r="ACQ353" s="9"/>
      <c r="ACR353" s="9"/>
      <c r="ACS353" s="9"/>
      <c r="ACT353" s="9"/>
      <c r="ACU353" s="9"/>
      <c r="ACV353" s="9"/>
      <c r="ACW353" s="9"/>
      <c r="ACX353" s="9"/>
      <c r="ACY353" s="9"/>
      <c r="ACZ353" s="9"/>
      <c r="ADA353" s="9"/>
      <c r="ADB353" s="9"/>
      <c r="ADC353" s="9"/>
      <c r="ADD353" s="9"/>
      <c r="ADE353" s="9"/>
      <c r="ADF353" s="9"/>
      <c r="ADG353" s="9"/>
      <c r="ADH353" s="9"/>
      <c r="ADI353" s="9"/>
      <c r="ADJ353" s="9"/>
      <c r="ADK353" s="9"/>
      <c r="ADL353" s="9"/>
      <c r="ADM353" s="9"/>
      <c r="ADN353" s="9"/>
      <c r="ADO353" s="9"/>
      <c r="ADP353" s="9"/>
      <c r="ADQ353" s="9"/>
      <c r="ADR353" s="9"/>
      <c r="ADS353" s="9"/>
      <c r="ADT353" s="9"/>
      <c r="ADU353" s="9"/>
      <c r="ADV353" s="9"/>
      <c r="ADW353" s="9"/>
      <c r="ADX353" s="9"/>
      <c r="ADY353" s="9"/>
      <c r="ADZ353" s="9"/>
      <c r="AEA353" s="9"/>
      <c r="AEB353" s="9"/>
      <c r="AEC353" s="9"/>
      <c r="AED353" s="9"/>
      <c r="AEE353" s="9"/>
      <c r="AEF353" s="9"/>
      <c r="AEG353" s="9"/>
      <c r="AEH353" s="9"/>
      <c r="AEI353" s="9"/>
      <c r="AEJ353" s="9"/>
      <c r="AEK353" s="9"/>
      <c r="AEL353" s="9"/>
      <c r="AEM353" s="9"/>
      <c r="AEN353" s="9"/>
      <c r="AEO353" s="9"/>
      <c r="AEP353" s="9"/>
      <c r="AEQ353" s="9"/>
      <c r="AER353" s="9"/>
      <c r="AES353" s="9"/>
      <c r="AET353" s="9"/>
      <c r="AEU353" s="9"/>
      <c r="AEV353" s="9"/>
      <c r="AEW353" s="9"/>
      <c r="AEX353" s="9"/>
      <c r="AEY353" s="9"/>
      <c r="AEZ353" s="9"/>
      <c r="AFA353" s="9"/>
      <c r="AFB353" s="9"/>
      <c r="AFC353" s="9"/>
      <c r="AFD353" s="9"/>
      <c r="AFE353" s="9"/>
      <c r="AFF353" s="9"/>
      <c r="AFG353" s="9"/>
      <c r="AFH353" s="9"/>
      <c r="AFI353" s="9"/>
      <c r="AFJ353" s="9"/>
      <c r="AFK353" s="9"/>
      <c r="AFL353" s="9"/>
      <c r="AFM353" s="9"/>
      <c r="AFN353" s="9"/>
      <c r="AFO353" s="9"/>
      <c r="AFP353" s="9"/>
      <c r="AFQ353" s="9"/>
      <c r="AFR353" s="9"/>
      <c r="AFS353" s="9"/>
      <c r="AFT353" s="9"/>
      <c r="AFU353" s="9"/>
      <c r="AFV353" s="9"/>
      <c r="AFW353" s="9"/>
      <c r="AFX353" s="9"/>
      <c r="AFY353" s="9"/>
      <c r="AFZ353" s="9"/>
      <c r="AGA353" s="9"/>
      <c r="AGB353" s="9"/>
      <c r="AGC353" s="9"/>
      <c r="AGD353" s="9"/>
      <c r="AGE353" s="9"/>
      <c r="AGF353" s="9"/>
      <c r="AGG353" s="9"/>
      <c r="AGH353" s="9"/>
      <c r="AGI353" s="9"/>
      <c r="AGJ353" s="9"/>
      <c r="AGK353" s="9"/>
      <c r="AGL353" s="9"/>
      <c r="AGM353" s="9"/>
      <c r="AGN353" s="9"/>
      <c r="AGO353" s="9"/>
      <c r="AGP353" s="9"/>
      <c r="AGQ353" s="9"/>
      <c r="AGR353" s="9"/>
      <c r="AGS353" s="9"/>
      <c r="AGT353" s="9"/>
      <c r="AGU353" s="9"/>
      <c r="AGV353" s="9"/>
      <c r="AGW353" s="9"/>
      <c r="AGX353" s="9"/>
      <c r="AGY353" s="9"/>
      <c r="AGZ353" s="9"/>
      <c r="AHA353" s="9"/>
      <c r="AHB353" s="9"/>
      <c r="AHC353" s="9"/>
      <c r="AHD353" s="9"/>
      <c r="AHE353" s="9"/>
      <c r="AHF353" s="9"/>
      <c r="AHG353" s="9"/>
      <c r="AHH353" s="9"/>
      <c r="AHI353" s="9"/>
      <c r="AHJ353" s="9"/>
      <c r="AHK353" s="9"/>
      <c r="AHL353" s="9"/>
      <c r="AHM353" s="9"/>
      <c r="AHN353" s="9"/>
      <c r="AHO353" s="9"/>
      <c r="AHP353" s="9"/>
      <c r="AHQ353" s="9"/>
      <c r="AHR353" s="9"/>
      <c r="AHS353" s="9"/>
      <c r="AHT353" s="9"/>
      <c r="AHU353" s="9"/>
      <c r="AHV353" s="9"/>
      <c r="AHW353" s="9"/>
      <c r="AHX353" s="9"/>
      <c r="AHY353" s="9"/>
      <c r="AHZ353" s="9"/>
      <c r="AIA353" s="9"/>
      <c r="AIB353" s="9"/>
      <c r="AIC353" s="9"/>
      <c r="AID353" s="9"/>
      <c r="AIE353" s="9"/>
      <c r="AIF353" s="9"/>
      <c r="AIG353" s="9"/>
      <c r="AIH353" s="9"/>
      <c r="AII353" s="9"/>
      <c r="AIJ353" s="9"/>
      <c r="AIK353" s="9"/>
      <c r="AIL353" s="9"/>
      <c r="AIM353" s="9"/>
      <c r="AIN353" s="9"/>
      <c r="AIO353" s="9"/>
      <c r="AIP353" s="9"/>
      <c r="AIQ353" s="9"/>
      <c r="AIR353" s="9"/>
      <c r="AIS353" s="9"/>
      <c r="AIT353" s="9"/>
      <c r="AIU353" s="9"/>
      <c r="AIV353" s="9"/>
      <c r="AIW353" s="9"/>
      <c r="AIX353" s="9"/>
      <c r="AIY353" s="9"/>
      <c r="AIZ353" s="9"/>
      <c r="AJA353" s="9"/>
      <c r="AJB353" s="9"/>
      <c r="AJC353" s="9"/>
      <c r="AJD353" s="9"/>
      <c r="AJE353" s="9"/>
      <c r="AJF353" s="9"/>
      <c r="AJG353" s="9"/>
      <c r="AJH353" s="9"/>
      <c r="AJI353" s="9"/>
      <c r="AJJ353" s="9"/>
      <c r="AJK353" s="9"/>
      <c r="AJL353" s="9"/>
      <c r="AJM353" s="9"/>
      <c r="AJN353" s="9"/>
      <c r="AJO353" s="9"/>
      <c r="AJP353" s="9"/>
      <c r="AJQ353" s="9"/>
      <c r="AJR353" s="9"/>
      <c r="AJS353" s="9"/>
      <c r="AJT353" s="9"/>
      <c r="AJU353" s="9"/>
      <c r="AJV353" s="9"/>
      <c r="AJW353" s="9"/>
      <c r="AJX353" s="9"/>
      <c r="AJY353" s="9"/>
      <c r="AJZ353" s="9"/>
      <c r="AKA353" s="9"/>
      <c r="AKB353" s="9"/>
      <c r="AKC353" s="9"/>
      <c r="AKD353" s="9"/>
      <c r="AKE353" s="9"/>
      <c r="AKF353" s="9"/>
      <c r="AKG353" s="9"/>
      <c r="AKH353" s="9"/>
      <c r="AKI353" s="9"/>
      <c r="AKJ353" s="9"/>
      <c r="AKK353" s="9"/>
      <c r="AKL353" s="9"/>
      <c r="AKM353" s="9"/>
      <c r="AKN353" s="9"/>
      <c r="AKO353" s="9"/>
      <c r="AKP353" s="9"/>
      <c r="AKQ353" s="9"/>
      <c r="AKR353" s="9"/>
      <c r="AKS353" s="8"/>
      <c r="AKT353" s="8"/>
      <c r="AKU353" s="8"/>
      <c r="AKV353" s="8"/>
      <c r="AKW353" s="8"/>
      <c r="AKX353" s="8"/>
      <c r="AKY353" s="8"/>
      <c r="AKZ353" s="8"/>
      <c r="ALA353" s="8"/>
    </row>
    <row r="354" spans="1:989" ht="15.75" hidden="1" x14ac:dyDescent="0.25">
      <c r="A354" s="739"/>
      <c r="B354" s="739"/>
      <c r="C354" s="722" t="s">
        <v>254</v>
      </c>
      <c r="D354" s="723">
        <f>SUM(D345:D353)</f>
        <v>2271230</v>
      </c>
      <c r="E354" s="720" t="s">
        <v>254</v>
      </c>
      <c r="F354" s="742">
        <f>SUM(F345:F353)</f>
        <v>0</v>
      </c>
      <c r="G354" s="720" t="s">
        <v>254</v>
      </c>
      <c r="H354" s="742">
        <f>SUM(H345:H353)</f>
        <v>2271230</v>
      </c>
      <c r="I354" s="739"/>
      <c r="J354" s="739"/>
      <c r="K354" s="739"/>
      <c r="L354" s="739"/>
      <c r="M354" s="739"/>
      <c r="N354" s="739"/>
      <c r="O354" s="739"/>
    </row>
    <row r="355" spans="1:989" ht="15.75" hidden="1" x14ac:dyDescent="0.25">
      <c r="A355" s="739"/>
      <c r="B355" s="739"/>
      <c r="C355" s="727" t="s">
        <v>255</v>
      </c>
      <c r="D355" s="728">
        <f>D332+D333+D334+D335+D336+D337+D338+D339+D341+D343+D344+D354+D340+D342</f>
        <v>47045382</v>
      </c>
      <c r="E355" s="728"/>
      <c r="F355" s="728">
        <f>F332+F333+F334+F335+F336+F337+F338+F339+F341+F343+F344+F354+F340+F342</f>
        <v>7459228.7300000004</v>
      </c>
      <c r="G355" s="728"/>
      <c r="H355" s="743">
        <f>H332+H333+H334+H335+H336+H337+H338+H339+H341+H343+H344+H354+H340+H342</f>
        <v>54504610.729999997</v>
      </c>
      <c r="I355" s="739"/>
      <c r="J355" s="739"/>
      <c r="K355" s="739"/>
      <c r="L355" s="739"/>
      <c r="M355" s="739"/>
      <c r="N355" s="739"/>
      <c r="O355" s="739"/>
    </row>
    <row r="356" spans="1:989" ht="16.5" hidden="1" thickBot="1" x14ac:dyDescent="0.3">
      <c r="A356" s="739"/>
      <c r="B356" s="739"/>
      <c r="C356" s="701" t="s">
        <v>266</v>
      </c>
      <c r="D356" s="733">
        <f>D355-C6</f>
        <v>0</v>
      </c>
      <c r="E356" s="699"/>
      <c r="F356" s="733">
        <f>F355-C7</f>
        <v>-84500</v>
      </c>
      <c r="G356" s="739"/>
      <c r="H356" s="744">
        <f>H355-C5</f>
        <v>-84500</v>
      </c>
      <c r="I356" s="739"/>
      <c r="J356" s="739"/>
      <c r="K356" s="739"/>
      <c r="L356" s="739"/>
      <c r="M356" s="739"/>
      <c r="N356" s="739"/>
      <c r="O356" s="739"/>
    </row>
    <row r="357" spans="1:989" ht="15.75" hidden="1" x14ac:dyDescent="0.25">
      <c r="A357" s="699"/>
      <c r="B357" s="734"/>
      <c r="C357" s="701"/>
      <c r="D357" s="699"/>
      <c r="E357" s="699"/>
      <c r="F357" s="699"/>
      <c r="G357" s="699"/>
      <c r="H357" s="699"/>
      <c r="I357" s="702"/>
      <c r="J357" s="702"/>
      <c r="K357" s="702"/>
      <c r="L357" s="702"/>
      <c r="M357" s="702"/>
      <c r="N357" s="702"/>
      <c r="O357" s="702"/>
    </row>
    <row r="358" spans="1:989" hidden="1" x14ac:dyDescent="0.25"/>
    <row r="359" spans="1:989" hidden="1" x14ac:dyDescent="0.25"/>
    <row r="360" spans="1:989" hidden="1" x14ac:dyDescent="0.25"/>
    <row r="361" spans="1:989" hidden="1" x14ac:dyDescent="0.25"/>
    <row r="362" spans="1:989" hidden="1" x14ac:dyDescent="0.25"/>
    <row r="363" spans="1:989" hidden="1" x14ac:dyDescent="0.25"/>
    <row r="364" spans="1:989" hidden="1" x14ac:dyDescent="0.25"/>
    <row r="365" spans="1:989" hidden="1" x14ac:dyDescent="0.25"/>
    <row r="366" spans="1:989" hidden="1" x14ac:dyDescent="0.25"/>
    <row r="367" spans="1:989" hidden="1" x14ac:dyDescent="0.25"/>
    <row r="368" spans="1:989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</sheetData>
  <mergeCells count="12">
    <mergeCell ref="A74:A75"/>
    <mergeCell ref="B74:F74"/>
    <mergeCell ref="G74:I74"/>
    <mergeCell ref="D260:F260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0" firstPageNumber="0" orientation="landscape" r:id="rId1"/>
  <rowBreaks count="1" manualBreakCount="1">
    <brk id="16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</dc:creator>
  <cp:lastModifiedBy>Ryzen</cp:lastModifiedBy>
  <dcterms:created xsi:type="dcterms:W3CDTF">2024-06-13T11:40:53Z</dcterms:created>
  <dcterms:modified xsi:type="dcterms:W3CDTF">2024-06-13T11:41:04Z</dcterms:modified>
</cp:coreProperties>
</file>