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7235" windowHeight="10815"/>
  </bookViews>
  <sheets>
    <sheet name="СШ 11" sheetId="1" r:id="rId1"/>
  </sheets>
  <externalReferences>
    <externalReference r:id="rId2"/>
  </externalReferences>
  <definedNames>
    <definedName name="_xlnm.Print_Area" localSheetId="0">'СШ 11'!$A$1:$AB$259</definedName>
  </definedNames>
  <calcPr calcId="145621"/>
</workbook>
</file>

<file path=xl/calcChain.xml><?xml version="1.0" encoding="utf-8"?>
<calcChain xmlns="http://schemas.openxmlformats.org/spreadsheetml/2006/main">
  <c r="I258" i="1" l="1"/>
  <c r="D258" i="1"/>
  <c r="I256" i="1"/>
  <c r="D256" i="1"/>
  <c r="E256" i="1" s="1"/>
  <c r="I255" i="1"/>
  <c r="H255" i="1"/>
  <c r="G255" i="1"/>
  <c r="E255" i="1"/>
  <c r="D255" i="1"/>
  <c r="F255" i="1" s="1"/>
  <c r="C255" i="1"/>
  <c r="I254" i="1"/>
  <c r="F254" i="1"/>
  <c r="E254" i="1"/>
  <c r="E253" i="1" s="1"/>
  <c r="D254" i="1"/>
  <c r="H253" i="1"/>
  <c r="G253" i="1"/>
  <c r="G250" i="1" s="1"/>
  <c r="D253" i="1"/>
  <c r="C253" i="1"/>
  <c r="I252" i="1"/>
  <c r="E252" i="1"/>
  <c r="E251" i="1" s="1"/>
  <c r="E250" i="1" s="1"/>
  <c r="D252" i="1"/>
  <c r="H251" i="1"/>
  <c r="G251" i="1"/>
  <c r="C251" i="1"/>
  <c r="P249" i="1"/>
  <c r="P248" i="1" s="1"/>
  <c r="P247" i="1" s="1"/>
  <c r="I249" i="1"/>
  <c r="I248" i="1" s="1"/>
  <c r="F249" i="1"/>
  <c r="E249" i="1"/>
  <c r="E248" i="1" s="1"/>
  <c r="E247" i="1" s="1"/>
  <c r="O248" i="1"/>
  <c r="O247" i="1" s="1"/>
  <c r="N248" i="1"/>
  <c r="M248" i="1"/>
  <c r="L248" i="1"/>
  <c r="L247" i="1" s="1"/>
  <c r="K248" i="1"/>
  <c r="K247" i="1" s="1"/>
  <c r="J248" i="1"/>
  <c r="H248" i="1"/>
  <c r="H247" i="1" s="1"/>
  <c r="G248" i="1"/>
  <c r="G247" i="1" s="1"/>
  <c r="F248" i="1"/>
  <c r="D248" i="1"/>
  <c r="D247" i="1" s="1"/>
  <c r="C248" i="1"/>
  <c r="C247" i="1" s="1"/>
  <c r="N247" i="1"/>
  <c r="M247" i="1"/>
  <c r="J247" i="1"/>
  <c r="I247" i="1"/>
  <c r="F247" i="1"/>
  <c r="I246" i="1"/>
  <c r="D246" i="1"/>
  <c r="E246" i="1" s="1"/>
  <c r="E245" i="1" s="1"/>
  <c r="H245" i="1"/>
  <c r="G245" i="1"/>
  <c r="D245" i="1"/>
  <c r="F245" i="1" s="1"/>
  <c r="C245" i="1"/>
  <c r="I244" i="1"/>
  <c r="F244" i="1"/>
  <c r="E244" i="1"/>
  <c r="E243" i="1" s="1"/>
  <c r="D244" i="1"/>
  <c r="H243" i="1"/>
  <c r="G243" i="1"/>
  <c r="D243" i="1"/>
  <c r="C243" i="1"/>
  <c r="I242" i="1"/>
  <c r="D242" i="1"/>
  <c r="F242" i="1" s="1"/>
  <c r="I241" i="1"/>
  <c r="D241" i="1"/>
  <c r="F241" i="1" s="1"/>
  <c r="I240" i="1"/>
  <c r="E240" i="1"/>
  <c r="D240" i="1"/>
  <c r="H239" i="1"/>
  <c r="G239" i="1"/>
  <c r="C239" i="1"/>
  <c r="C238" i="1" s="1"/>
  <c r="I237" i="1"/>
  <c r="D237" i="1"/>
  <c r="E237" i="1" s="1"/>
  <c r="E236" i="1" s="1"/>
  <c r="H236" i="1"/>
  <c r="I236" i="1" s="1"/>
  <c r="G236" i="1"/>
  <c r="C236" i="1"/>
  <c r="I235" i="1"/>
  <c r="F235" i="1"/>
  <c r="D235" i="1"/>
  <c r="E235" i="1" s="1"/>
  <c r="E234" i="1" s="1"/>
  <c r="H234" i="1"/>
  <c r="G234" i="1"/>
  <c r="C234" i="1"/>
  <c r="I233" i="1"/>
  <c r="D233" i="1"/>
  <c r="F233" i="1" s="1"/>
  <c r="I232" i="1"/>
  <c r="D232" i="1"/>
  <c r="I231" i="1"/>
  <c r="D231" i="1"/>
  <c r="H230" i="1"/>
  <c r="G230" i="1"/>
  <c r="C230" i="1"/>
  <c r="C229" i="1" s="1"/>
  <c r="I228" i="1"/>
  <c r="D228" i="1"/>
  <c r="F228" i="1" s="1"/>
  <c r="I227" i="1"/>
  <c r="D227" i="1"/>
  <c r="F227" i="1" s="1"/>
  <c r="I226" i="1"/>
  <c r="D226" i="1"/>
  <c r="F226" i="1" s="1"/>
  <c r="H225" i="1"/>
  <c r="I225" i="1" s="1"/>
  <c r="G225" i="1"/>
  <c r="D225" i="1"/>
  <c r="C225" i="1"/>
  <c r="C218" i="1" s="1"/>
  <c r="I224" i="1"/>
  <c r="D224" i="1"/>
  <c r="E224" i="1" s="1"/>
  <c r="I223" i="1"/>
  <c r="D223" i="1"/>
  <c r="E223" i="1" s="1"/>
  <c r="I222" i="1"/>
  <c r="D222" i="1"/>
  <c r="E222" i="1" s="1"/>
  <c r="I221" i="1"/>
  <c r="D221" i="1"/>
  <c r="E221" i="1" s="1"/>
  <c r="E220" i="1"/>
  <c r="H219" i="1"/>
  <c r="G219" i="1"/>
  <c r="C219" i="1"/>
  <c r="G218" i="1"/>
  <c r="I216" i="1"/>
  <c r="D216" i="1"/>
  <c r="H215" i="1"/>
  <c r="I215" i="1" s="1"/>
  <c r="G215" i="1"/>
  <c r="C215" i="1"/>
  <c r="I214" i="1"/>
  <c r="D214" i="1"/>
  <c r="E214" i="1" s="1"/>
  <c r="E212" i="1" s="1"/>
  <c r="I213" i="1"/>
  <c r="F213" i="1"/>
  <c r="D213" i="1"/>
  <c r="E213" i="1" s="1"/>
  <c r="H212" i="1"/>
  <c r="I212" i="1" s="1"/>
  <c r="G212" i="1"/>
  <c r="C212" i="1"/>
  <c r="I211" i="1"/>
  <c r="D211" i="1"/>
  <c r="F211" i="1" s="1"/>
  <c r="H210" i="1"/>
  <c r="G210" i="1"/>
  <c r="C210" i="1"/>
  <c r="I209" i="1"/>
  <c r="D209" i="1"/>
  <c r="H208" i="1"/>
  <c r="G208" i="1"/>
  <c r="C208" i="1"/>
  <c r="C207" i="1" s="1"/>
  <c r="I206" i="1"/>
  <c r="D206" i="1"/>
  <c r="E206" i="1" s="1"/>
  <c r="I205" i="1"/>
  <c r="H205" i="1"/>
  <c r="G205" i="1"/>
  <c r="E205" i="1"/>
  <c r="D205" i="1"/>
  <c r="F205" i="1" s="1"/>
  <c r="C205" i="1"/>
  <c r="I204" i="1"/>
  <c r="F204" i="1"/>
  <c r="E204" i="1"/>
  <c r="E203" i="1" s="1"/>
  <c r="D204" i="1"/>
  <c r="H203" i="1"/>
  <c r="G203" i="1"/>
  <c r="D203" i="1"/>
  <c r="F203" i="1" s="1"/>
  <c r="C203" i="1"/>
  <c r="I202" i="1"/>
  <c r="D202" i="1"/>
  <c r="H201" i="1"/>
  <c r="I201" i="1" s="1"/>
  <c r="G201" i="1"/>
  <c r="C201" i="1"/>
  <c r="C200" i="1" s="1"/>
  <c r="I199" i="1"/>
  <c r="F199" i="1"/>
  <c r="D199" i="1"/>
  <c r="E199" i="1" s="1"/>
  <c r="E198" i="1" s="1"/>
  <c r="D198" i="1"/>
  <c r="C198" i="1"/>
  <c r="I197" i="1"/>
  <c r="F197" i="1"/>
  <c r="E197" i="1"/>
  <c r="D197" i="1"/>
  <c r="I196" i="1"/>
  <c r="F196" i="1"/>
  <c r="E196" i="1"/>
  <c r="D196" i="1"/>
  <c r="I195" i="1"/>
  <c r="F195" i="1"/>
  <c r="E195" i="1"/>
  <c r="D195" i="1"/>
  <c r="D194" i="1"/>
  <c r="E194" i="1" s="1"/>
  <c r="I193" i="1"/>
  <c r="D193" i="1"/>
  <c r="D190" i="1" s="1"/>
  <c r="F190" i="1" s="1"/>
  <c r="I192" i="1"/>
  <c r="D192" i="1"/>
  <c r="D191" i="1"/>
  <c r="E191" i="1" s="1"/>
  <c r="H190" i="1"/>
  <c r="G190" i="1"/>
  <c r="C190" i="1"/>
  <c r="I189" i="1"/>
  <c r="D189" i="1"/>
  <c r="I188" i="1"/>
  <c r="D188" i="1"/>
  <c r="F188" i="1" s="1"/>
  <c r="E187" i="1"/>
  <c r="I186" i="1"/>
  <c r="F186" i="1"/>
  <c r="E186" i="1"/>
  <c r="D186" i="1"/>
  <c r="H185" i="1"/>
  <c r="G185" i="1"/>
  <c r="C185" i="1"/>
  <c r="I184" i="1"/>
  <c r="D184" i="1"/>
  <c r="F184" i="1" s="1"/>
  <c r="I183" i="1"/>
  <c r="E183" i="1"/>
  <c r="D183" i="1"/>
  <c r="F183" i="1" s="1"/>
  <c r="I182" i="1"/>
  <c r="D182" i="1"/>
  <c r="E182" i="1" s="1"/>
  <c r="H181" i="1"/>
  <c r="G181" i="1"/>
  <c r="C181" i="1"/>
  <c r="I177" i="1"/>
  <c r="D177" i="1"/>
  <c r="H176" i="1"/>
  <c r="G176" i="1"/>
  <c r="C176" i="1"/>
  <c r="C175" i="1" s="1"/>
  <c r="H175" i="1"/>
  <c r="I174" i="1"/>
  <c r="F174" i="1"/>
  <c r="E174" i="1"/>
  <c r="D174" i="1"/>
  <c r="H173" i="1"/>
  <c r="G173" i="1"/>
  <c r="E173" i="1"/>
  <c r="D173" i="1"/>
  <c r="F173" i="1" s="1"/>
  <c r="C173" i="1"/>
  <c r="I172" i="1"/>
  <c r="F172" i="1"/>
  <c r="E172" i="1"/>
  <c r="D172" i="1"/>
  <c r="I171" i="1"/>
  <c r="F171" i="1"/>
  <c r="E171" i="1"/>
  <c r="D171" i="1"/>
  <c r="I170" i="1"/>
  <c r="F170" i="1"/>
  <c r="E170" i="1"/>
  <c r="E169" i="1" s="1"/>
  <c r="D170" i="1"/>
  <c r="H169" i="1"/>
  <c r="G169" i="1"/>
  <c r="D169" i="1"/>
  <c r="C169" i="1"/>
  <c r="I167" i="1"/>
  <c r="D167" i="1"/>
  <c r="I166" i="1"/>
  <c r="D166" i="1"/>
  <c r="I165" i="1"/>
  <c r="D165" i="1"/>
  <c r="H164" i="1"/>
  <c r="I164" i="1" s="1"/>
  <c r="G164" i="1"/>
  <c r="G163" i="1" s="1"/>
  <c r="C164" i="1"/>
  <c r="C163" i="1" s="1"/>
  <c r="H163" i="1"/>
  <c r="I162" i="1"/>
  <c r="D162" i="1"/>
  <c r="I161" i="1"/>
  <c r="D161" i="1"/>
  <c r="I160" i="1"/>
  <c r="D160" i="1"/>
  <c r="H159" i="1"/>
  <c r="I159" i="1" s="1"/>
  <c r="G159" i="1"/>
  <c r="C159" i="1"/>
  <c r="I158" i="1"/>
  <c r="D158" i="1"/>
  <c r="E158" i="1" s="1"/>
  <c r="I157" i="1"/>
  <c r="D157" i="1"/>
  <c r="E157" i="1" s="1"/>
  <c r="E156" i="1"/>
  <c r="I155" i="1"/>
  <c r="D155" i="1"/>
  <c r="I154" i="1"/>
  <c r="D154" i="1"/>
  <c r="I153" i="1"/>
  <c r="D153" i="1"/>
  <c r="H152" i="1"/>
  <c r="I152" i="1" s="1"/>
  <c r="G152" i="1"/>
  <c r="C152" i="1"/>
  <c r="I150" i="1"/>
  <c r="D150" i="1"/>
  <c r="F150" i="1" s="1"/>
  <c r="H149" i="1"/>
  <c r="G149" i="1"/>
  <c r="C149" i="1"/>
  <c r="I148" i="1"/>
  <c r="D148" i="1"/>
  <c r="F148" i="1" s="1"/>
  <c r="I146" i="1"/>
  <c r="E146" i="1"/>
  <c r="D146" i="1"/>
  <c r="F146" i="1" s="1"/>
  <c r="I145" i="1"/>
  <c r="D145" i="1"/>
  <c r="F145" i="1" s="1"/>
  <c r="I144" i="1"/>
  <c r="D144" i="1"/>
  <c r="F144" i="1" s="1"/>
  <c r="I143" i="1"/>
  <c r="D143" i="1"/>
  <c r="F143" i="1" s="1"/>
  <c r="I142" i="1"/>
  <c r="D142" i="1"/>
  <c r="F142" i="1" s="1"/>
  <c r="I141" i="1"/>
  <c r="D141" i="1"/>
  <c r="E141" i="1" s="1"/>
  <c r="H140" i="1"/>
  <c r="G140" i="1"/>
  <c r="C140" i="1"/>
  <c r="C139" i="1" s="1"/>
  <c r="I138" i="1"/>
  <c r="D138" i="1"/>
  <c r="E138" i="1" s="1"/>
  <c r="E137" i="1" s="1"/>
  <c r="H137" i="1"/>
  <c r="G137" i="1"/>
  <c r="I137" i="1" s="1"/>
  <c r="C137" i="1"/>
  <c r="I136" i="1"/>
  <c r="F136" i="1"/>
  <c r="I135" i="1"/>
  <c r="D135" i="1"/>
  <c r="I134" i="1"/>
  <c r="D134" i="1"/>
  <c r="I133" i="1"/>
  <c r="D133" i="1"/>
  <c r="H132" i="1"/>
  <c r="I132" i="1" s="1"/>
  <c r="G132" i="1"/>
  <c r="C132" i="1"/>
  <c r="I131" i="1"/>
  <c r="F131" i="1"/>
  <c r="D131" i="1"/>
  <c r="E131" i="1" s="1"/>
  <c r="H130" i="1"/>
  <c r="G130" i="1"/>
  <c r="E130" i="1"/>
  <c r="D130" i="1"/>
  <c r="F130" i="1" s="1"/>
  <c r="C130" i="1"/>
  <c r="I129" i="1"/>
  <c r="F129" i="1"/>
  <c r="E129" i="1"/>
  <c r="E128" i="1" s="1"/>
  <c r="D129" i="1"/>
  <c r="H128" i="1"/>
  <c r="G128" i="1"/>
  <c r="D128" i="1"/>
  <c r="C128" i="1"/>
  <c r="I127" i="1"/>
  <c r="D127" i="1"/>
  <c r="H126" i="1"/>
  <c r="I126" i="1" s="1"/>
  <c r="G126" i="1"/>
  <c r="C126" i="1"/>
  <c r="I125" i="1"/>
  <c r="D125" i="1"/>
  <c r="H124" i="1"/>
  <c r="I124" i="1" s="1"/>
  <c r="G124" i="1"/>
  <c r="C124" i="1"/>
  <c r="I123" i="1"/>
  <c r="F123" i="1"/>
  <c r="E123" i="1"/>
  <c r="E122" i="1" s="1"/>
  <c r="D123" i="1"/>
  <c r="H122" i="1"/>
  <c r="I122" i="1" s="1"/>
  <c r="G122" i="1"/>
  <c r="D122" i="1"/>
  <c r="C122" i="1"/>
  <c r="I121" i="1"/>
  <c r="D121" i="1"/>
  <c r="F121" i="1" s="1"/>
  <c r="H120" i="1"/>
  <c r="G120" i="1"/>
  <c r="C120" i="1"/>
  <c r="C119" i="1"/>
  <c r="I118" i="1"/>
  <c r="D118" i="1"/>
  <c r="I117" i="1"/>
  <c r="D117" i="1"/>
  <c r="I116" i="1"/>
  <c r="D116" i="1"/>
  <c r="I115" i="1"/>
  <c r="D115" i="1"/>
  <c r="E114" i="1"/>
  <c r="I113" i="1"/>
  <c r="D113" i="1"/>
  <c r="F113" i="1" s="1"/>
  <c r="I112" i="1"/>
  <c r="D112" i="1"/>
  <c r="F112" i="1" s="1"/>
  <c r="I111" i="1"/>
  <c r="D111" i="1"/>
  <c r="F111" i="1" s="1"/>
  <c r="E110" i="1"/>
  <c r="I109" i="1"/>
  <c r="F109" i="1"/>
  <c r="E109" i="1"/>
  <c r="D109" i="1"/>
  <c r="I108" i="1"/>
  <c r="F108" i="1"/>
  <c r="E108" i="1"/>
  <c r="D108" i="1"/>
  <c r="I107" i="1"/>
  <c r="F107" i="1"/>
  <c r="E107" i="1"/>
  <c r="D107" i="1"/>
  <c r="H106" i="1"/>
  <c r="G106" i="1"/>
  <c r="C106" i="1"/>
  <c r="I105" i="1"/>
  <c r="D105" i="1"/>
  <c r="F105" i="1" s="1"/>
  <c r="I104" i="1"/>
  <c r="D104" i="1"/>
  <c r="F104" i="1" s="1"/>
  <c r="I103" i="1"/>
  <c r="D103" i="1"/>
  <c r="F103" i="1" s="1"/>
  <c r="I102" i="1"/>
  <c r="D102" i="1"/>
  <c r="F102" i="1" s="1"/>
  <c r="I101" i="1"/>
  <c r="E101" i="1"/>
  <c r="D101" i="1"/>
  <c r="F101" i="1" s="1"/>
  <c r="I100" i="1"/>
  <c r="D100" i="1"/>
  <c r="F100" i="1" s="1"/>
  <c r="I99" i="1"/>
  <c r="D99" i="1"/>
  <c r="F99" i="1" s="1"/>
  <c r="I98" i="1"/>
  <c r="D98" i="1"/>
  <c r="F98" i="1" s="1"/>
  <c r="I97" i="1"/>
  <c r="D97" i="1"/>
  <c r="F97" i="1" s="1"/>
  <c r="E96" i="1"/>
  <c r="I95" i="1"/>
  <c r="D95" i="1"/>
  <c r="F95" i="1" s="1"/>
  <c r="H94" i="1"/>
  <c r="I94" i="1" s="1"/>
  <c r="G94" i="1"/>
  <c r="C94" i="1"/>
  <c r="I93" i="1"/>
  <c r="E93" i="1"/>
  <c r="D93" i="1"/>
  <c r="F93" i="1" s="1"/>
  <c r="I92" i="1"/>
  <c r="E92" i="1"/>
  <c r="D92" i="1"/>
  <c r="F92" i="1" s="1"/>
  <c r="I91" i="1"/>
  <c r="D91" i="1"/>
  <c r="I90" i="1"/>
  <c r="D90" i="1"/>
  <c r="E90" i="1" s="1"/>
  <c r="H89" i="1"/>
  <c r="G89" i="1"/>
  <c r="I89" i="1" s="1"/>
  <c r="C89" i="1"/>
  <c r="H88" i="1"/>
  <c r="G88" i="1"/>
  <c r="I88" i="1" s="1"/>
  <c r="C88" i="1"/>
  <c r="H87" i="1"/>
  <c r="G87" i="1"/>
  <c r="C87" i="1"/>
  <c r="I86" i="1"/>
  <c r="D86" i="1"/>
  <c r="F86" i="1" s="1"/>
  <c r="H85" i="1"/>
  <c r="I85" i="1" s="1"/>
  <c r="G85" i="1"/>
  <c r="C85" i="1"/>
  <c r="I84" i="1"/>
  <c r="E84" i="1"/>
  <c r="E83" i="1" s="1"/>
  <c r="D84" i="1"/>
  <c r="H83" i="1"/>
  <c r="G83" i="1"/>
  <c r="I83" i="1" s="1"/>
  <c r="C83" i="1"/>
  <c r="I82" i="1"/>
  <c r="D82" i="1"/>
  <c r="C82" i="1"/>
  <c r="C79" i="1" s="1"/>
  <c r="I81" i="1"/>
  <c r="D81" i="1"/>
  <c r="F81" i="1" s="1"/>
  <c r="I80" i="1"/>
  <c r="D80" i="1"/>
  <c r="E80" i="1" s="1"/>
  <c r="H79" i="1"/>
  <c r="G79" i="1"/>
  <c r="I78" i="1"/>
  <c r="D78" i="1"/>
  <c r="H77" i="1"/>
  <c r="I77" i="1" s="1"/>
  <c r="G77" i="1"/>
  <c r="C77" i="1"/>
  <c r="G72" i="1"/>
  <c r="I72" i="1" s="1"/>
  <c r="D72" i="1"/>
  <c r="F72" i="1" s="1"/>
  <c r="G71" i="1"/>
  <c r="D71" i="1"/>
  <c r="F71" i="1" s="1"/>
  <c r="H70" i="1"/>
  <c r="C70" i="1"/>
  <c r="I69" i="1"/>
  <c r="D69" i="1"/>
  <c r="F69" i="1" s="1"/>
  <c r="I68" i="1"/>
  <c r="D68" i="1"/>
  <c r="F68" i="1" s="1"/>
  <c r="H67" i="1"/>
  <c r="G67" i="1"/>
  <c r="C67" i="1"/>
  <c r="I66" i="1"/>
  <c r="D66" i="1"/>
  <c r="F66" i="1" s="1"/>
  <c r="I65" i="1"/>
  <c r="D65" i="1"/>
  <c r="E65" i="1" s="1"/>
  <c r="H64" i="1"/>
  <c r="H73" i="1" s="1"/>
  <c r="H8" i="1" s="1"/>
  <c r="G64" i="1"/>
  <c r="C64" i="1"/>
  <c r="B62" i="1"/>
  <c r="I59" i="1"/>
  <c r="F59" i="1"/>
  <c r="I58" i="1"/>
  <c r="E58" i="1"/>
  <c r="E57" i="1" s="1"/>
  <c r="D58" i="1"/>
  <c r="C58" i="1"/>
  <c r="C57" i="1" s="1"/>
  <c r="H57" i="1"/>
  <c r="G57" i="1"/>
  <c r="D57" i="1"/>
  <c r="I56" i="1"/>
  <c r="F56" i="1"/>
  <c r="H55" i="1"/>
  <c r="H54" i="1" s="1"/>
  <c r="I54" i="1" s="1"/>
  <c r="G55" i="1"/>
  <c r="E55" i="1"/>
  <c r="E54" i="1" s="1"/>
  <c r="D55" i="1"/>
  <c r="F55" i="1" s="1"/>
  <c r="C55" i="1"/>
  <c r="G54" i="1"/>
  <c r="C54" i="1"/>
  <c r="I53" i="1"/>
  <c r="F53" i="1"/>
  <c r="E53" i="1"/>
  <c r="D53" i="1"/>
  <c r="I52" i="1"/>
  <c r="F52" i="1"/>
  <c r="E52" i="1"/>
  <c r="E51" i="1" s="1"/>
  <c r="D52" i="1"/>
  <c r="H51" i="1"/>
  <c r="H60" i="1" s="1"/>
  <c r="G51" i="1"/>
  <c r="G60" i="1" s="1"/>
  <c r="D51" i="1"/>
  <c r="F51" i="1" s="1"/>
  <c r="C51" i="1"/>
  <c r="I50" i="1"/>
  <c r="D50" i="1"/>
  <c r="I48" i="1"/>
  <c r="D48" i="1"/>
  <c r="F48" i="1" s="1"/>
  <c r="I47" i="1"/>
  <c r="D47" i="1"/>
  <c r="F47" i="1" s="1"/>
  <c r="I46" i="1"/>
  <c r="H46" i="1"/>
  <c r="G46" i="1"/>
  <c r="C46" i="1"/>
  <c r="I45" i="1"/>
  <c r="F45" i="1"/>
  <c r="E45" i="1"/>
  <c r="I44" i="1"/>
  <c r="F44" i="1"/>
  <c r="D44" i="1"/>
  <c r="E44" i="1" s="1"/>
  <c r="I43" i="1"/>
  <c r="F43" i="1"/>
  <c r="D43" i="1"/>
  <c r="E43" i="1" s="1"/>
  <c r="I42" i="1"/>
  <c r="F42" i="1"/>
  <c r="E42" i="1"/>
  <c r="D42" i="1"/>
  <c r="I41" i="1"/>
  <c r="F41" i="1"/>
  <c r="E41" i="1"/>
  <c r="D41" i="1"/>
  <c r="I40" i="1"/>
  <c r="F40" i="1"/>
  <c r="E40" i="1"/>
  <c r="D40" i="1"/>
  <c r="H39" i="1"/>
  <c r="G39" i="1"/>
  <c r="G38" i="1" s="1"/>
  <c r="D39" i="1"/>
  <c r="F39" i="1" s="1"/>
  <c r="C39" i="1"/>
  <c r="I37" i="1"/>
  <c r="D37" i="1"/>
  <c r="F37" i="1" s="1"/>
  <c r="I36" i="1"/>
  <c r="D36" i="1"/>
  <c r="F36" i="1" s="1"/>
  <c r="I35" i="1"/>
  <c r="D35" i="1"/>
  <c r="F35" i="1" s="1"/>
  <c r="I34" i="1"/>
  <c r="D34" i="1"/>
  <c r="F34" i="1" s="1"/>
  <c r="H33" i="1"/>
  <c r="I33" i="1" s="1"/>
  <c r="G33" i="1"/>
  <c r="C33" i="1"/>
  <c r="I32" i="1"/>
  <c r="F32" i="1"/>
  <c r="D32" i="1"/>
  <c r="E32" i="1" s="1"/>
  <c r="E29" i="1" s="1"/>
  <c r="F29" i="1" s="1"/>
  <c r="I31" i="1"/>
  <c r="F31" i="1"/>
  <c r="E31" i="1"/>
  <c r="D31" i="1"/>
  <c r="I30" i="1"/>
  <c r="F30" i="1"/>
  <c r="E30" i="1"/>
  <c r="D30" i="1"/>
  <c r="H29" i="1"/>
  <c r="G29" i="1"/>
  <c r="D29" i="1"/>
  <c r="C29" i="1"/>
  <c r="I28" i="1"/>
  <c r="D28" i="1"/>
  <c r="F28" i="1" s="1"/>
  <c r="H27" i="1"/>
  <c r="I27" i="1" s="1"/>
  <c r="G27" i="1"/>
  <c r="C27" i="1"/>
  <c r="I26" i="1"/>
  <c r="D26" i="1"/>
  <c r="E26" i="1" s="1"/>
  <c r="E25" i="1" s="1"/>
  <c r="H25" i="1"/>
  <c r="G25" i="1"/>
  <c r="I25" i="1" s="1"/>
  <c r="C25" i="1"/>
  <c r="I24" i="1"/>
  <c r="D24" i="1"/>
  <c r="F24" i="1" s="1"/>
  <c r="H23" i="1"/>
  <c r="I23" i="1" s="1"/>
  <c r="G23" i="1"/>
  <c r="C23" i="1"/>
  <c r="H21" i="1"/>
  <c r="I21" i="1" s="1"/>
  <c r="H20" i="1"/>
  <c r="H19" i="1" s="1"/>
  <c r="I19" i="1" s="1"/>
  <c r="G19" i="1"/>
  <c r="C19" i="1"/>
  <c r="B17" i="1"/>
  <c r="I13" i="1"/>
  <c r="E13" i="1"/>
  <c r="H12" i="1"/>
  <c r="G12" i="1"/>
  <c r="D12" i="1"/>
  <c r="F12" i="1" s="1"/>
  <c r="C12" i="1"/>
  <c r="E219" i="1" l="1"/>
  <c r="D54" i="1"/>
  <c r="F54" i="1" s="1"/>
  <c r="I29" i="1"/>
  <c r="I39" i="1"/>
  <c r="D60" i="1"/>
  <c r="I55" i="1"/>
  <c r="E95" i="1"/>
  <c r="E100" i="1"/>
  <c r="E111" i="1"/>
  <c r="I12" i="1"/>
  <c r="D27" i="1"/>
  <c r="E28" i="1"/>
  <c r="E27" i="1" s="1"/>
  <c r="F27" i="1" s="1"/>
  <c r="C38" i="1"/>
  <c r="I57" i="1"/>
  <c r="C73" i="1"/>
  <c r="C8" i="1" s="1"/>
  <c r="D67" i="1"/>
  <c r="F67" i="1" s="1"/>
  <c r="E68" i="1"/>
  <c r="E69" i="1"/>
  <c r="D70" i="1"/>
  <c r="F70" i="1" s="1"/>
  <c r="E71" i="1"/>
  <c r="E70" i="1" s="1"/>
  <c r="E72" i="1"/>
  <c r="D85" i="1"/>
  <c r="E86" i="1"/>
  <c r="E85" i="1" s="1"/>
  <c r="E97" i="1"/>
  <c r="E105" i="1"/>
  <c r="I106" i="1"/>
  <c r="D120" i="1"/>
  <c r="F120" i="1" s="1"/>
  <c r="E121" i="1"/>
  <c r="E120" i="1" s="1"/>
  <c r="G119" i="1"/>
  <c r="I130" i="1"/>
  <c r="F138" i="1"/>
  <c r="E142" i="1"/>
  <c r="D149" i="1"/>
  <c r="E150" i="1"/>
  <c r="E149" i="1" s="1"/>
  <c r="F157" i="1"/>
  <c r="C168" i="1"/>
  <c r="I173" i="1"/>
  <c r="F206" i="1"/>
  <c r="D210" i="1"/>
  <c r="F210" i="1" s="1"/>
  <c r="E211" i="1"/>
  <c r="E210" i="1" s="1"/>
  <c r="D212" i="1"/>
  <c r="F212" i="1" s="1"/>
  <c r="F214" i="1"/>
  <c r="I219" i="1"/>
  <c r="F221" i="1"/>
  <c r="F219" i="1" s="1"/>
  <c r="F222" i="1"/>
  <c r="F223" i="1"/>
  <c r="F224" i="1"/>
  <c r="E226" i="1"/>
  <c r="E225" i="1" s="1"/>
  <c r="E227" i="1"/>
  <c r="E228" i="1"/>
  <c r="F237" i="1"/>
  <c r="F256" i="1"/>
  <c r="E39" i="1"/>
  <c r="I64" i="1"/>
  <c r="E104" i="1"/>
  <c r="D137" i="1"/>
  <c r="F137" i="1" s="1"/>
  <c r="E148" i="1"/>
  <c r="G151" i="1"/>
  <c r="I151" i="1" s="1"/>
  <c r="I163" i="1"/>
  <c r="D219" i="1"/>
  <c r="D218" i="1" s="1"/>
  <c r="F218" i="1" s="1"/>
  <c r="D234" i="1"/>
  <c r="F234" i="1" s="1"/>
  <c r="D236" i="1"/>
  <c r="F236" i="1" s="1"/>
  <c r="E241" i="1"/>
  <c r="I245" i="1"/>
  <c r="C217" i="1"/>
  <c r="F82" i="1"/>
  <c r="I128" i="1"/>
  <c r="E143" i="1"/>
  <c r="H151" i="1"/>
  <c r="F158" i="1"/>
  <c r="C180" i="1"/>
  <c r="H218" i="1"/>
  <c r="I218" i="1" s="1"/>
  <c r="F225" i="1"/>
  <c r="F246" i="1"/>
  <c r="F57" i="1"/>
  <c r="I60" i="1"/>
  <c r="H11" i="1"/>
  <c r="C22" i="1"/>
  <c r="C49" i="1" s="1"/>
  <c r="D11" i="1"/>
  <c r="D88" i="1"/>
  <c r="F91" i="1"/>
  <c r="H139" i="1"/>
  <c r="I149" i="1"/>
  <c r="F161" i="1"/>
  <c r="E161" i="1"/>
  <c r="H180" i="1"/>
  <c r="I185" i="1"/>
  <c r="F189" i="1"/>
  <c r="E189" i="1"/>
  <c r="D185" i="1"/>
  <c r="F185" i="1" s="1"/>
  <c r="F202" i="1"/>
  <c r="D201" i="1"/>
  <c r="E202" i="1"/>
  <c r="E201" i="1" s="1"/>
  <c r="E200" i="1" s="1"/>
  <c r="G11" i="1"/>
  <c r="I20" i="1"/>
  <c r="E50" i="1"/>
  <c r="E60" i="1" s="1"/>
  <c r="E66" i="1"/>
  <c r="E64" i="1" s="1"/>
  <c r="C76" i="1"/>
  <c r="C178" i="1" s="1"/>
  <c r="C15" i="1" s="1"/>
  <c r="E81" i="1"/>
  <c r="E91" i="1"/>
  <c r="E87" i="1" s="1"/>
  <c r="F127" i="1"/>
  <c r="D126" i="1"/>
  <c r="F126" i="1" s="1"/>
  <c r="E145" i="1"/>
  <c r="C151" i="1"/>
  <c r="I176" i="1"/>
  <c r="G175" i="1"/>
  <c r="I175" i="1" s="1"/>
  <c r="D21" i="1"/>
  <c r="E24" i="1"/>
  <c r="E23" i="1" s="1"/>
  <c r="D25" i="1"/>
  <c r="F25" i="1" s="1"/>
  <c r="F26" i="1"/>
  <c r="E34" i="1"/>
  <c r="E35" i="1"/>
  <c r="E36" i="1"/>
  <c r="E37" i="1"/>
  <c r="H38" i="1"/>
  <c r="E47" i="1"/>
  <c r="E48" i="1"/>
  <c r="F50" i="1"/>
  <c r="I51" i="1"/>
  <c r="I67" i="1"/>
  <c r="F84" i="1"/>
  <c r="D83" i="1"/>
  <c r="F83" i="1" s="1"/>
  <c r="F85" i="1"/>
  <c r="D87" i="1"/>
  <c r="F87" i="1" s="1"/>
  <c r="I87" i="1"/>
  <c r="D94" i="1"/>
  <c r="F94" i="1" s="1"/>
  <c r="E98" i="1"/>
  <c r="E102" i="1"/>
  <c r="D106" i="1"/>
  <c r="F106" i="1" s="1"/>
  <c r="E112" i="1"/>
  <c r="F116" i="1"/>
  <c r="E116" i="1"/>
  <c r="F118" i="1"/>
  <c r="E118" i="1"/>
  <c r="I120" i="1"/>
  <c r="E127" i="1"/>
  <c r="E126" i="1" s="1"/>
  <c r="I140" i="1"/>
  <c r="G139" i="1"/>
  <c r="E144" i="1"/>
  <c r="F149" i="1"/>
  <c r="F160" i="1"/>
  <c r="D159" i="1"/>
  <c r="F159" i="1" s="1"/>
  <c r="E160" i="1"/>
  <c r="F162" i="1"/>
  <c r="E162" i="1"/>
  <c r="C179" i="1"/>
  <c r="C257" i="1" s="1"/>
  <c r="F182" i="1"/>
  <c r="D181" i="1"/>
  <c r="F193" i="1"/>
  <c r="E193" i="1"/>
  <c r="E233" i="1"/>
  <c r="H238" i="1"/>
  <c r="I243" i="1"/>
  <c r="C60" i="1"/>
  <c r="F115" i="1"/>
  <c r="E115" i="1"/>
  <c r="F117" i="1"/>
  <c r="E117" i="1"/>
  <c r="F122" i="1"/>
  <c r="F141" i="1"/>
  <c r="D140" i="1"/>
  <c r="F209" i="1"/>
  <c r="D208" i="1"/>
  <c r="D20" i="1"/>
  <c r="F58" i="1"/>
  <c r="F65" i="1"/>
  <c r="D64" i="1"/>
  <c r="F80" i="1"/>
  <c r="D79" i="1"/>
  <c r="F90" i="1"/>
  <c r="D89" i="1"/>
  <c r="F89" i="1" s="1"/>
  <c r="E99" i="1"/>
  <c r="E103" i="1"/>
  <c r="E113" i="1"/>
  <c r="F128" i="1"/>
  <c r="F134" i="1"/>
  <c r="E134" i="1"/>
  <c r="F154" i="1"/>
  <c r="E154" i="1"/>
  <c r="F169" i="1"/>
  <c r="E209" i="1"/>
  <c r="E208" i="1" s="1"/>
  <c r="F216" i="1"/>
  <c r="D215" i="1"/>
  <c r="F215" i="1" s="1"/>
  <c r="E216" i="1"/>
  <c r="E215" i="1" s="1"/>
  <c r="G22" i="1"/>
  <c r="G49" i="1" s="1"/>
  <c r="D23" i="1"/>
  <c r="D33" i="1"/>
  <c r="D46" i="1"/>
  <c r="F46" i="1" s="1"/>
  <c r="G70" i="1"/>
  <c r="I70" i="1" s="1"/>
  <c r="I71" i="1"/>
  <c r="F78" i="1"/>
  <c r="D77" i="1"/>
  <c r="F77" i="1" s="1"/>
  <c r="E78" i="1"/>
  <c r="E77" i="1" s="1"/>
  <c r="I79" i="1"/>
  <c r="G76" i="1"/>
  <c r="E82" i="1"/>
  <c r="H119" i="1"/>
  <c r="I119" i="1" s="1"/>
  <c r="F125" i="1"/>
  <c r="D124" i="1"/>
  <c r="F124" i="1" s="1"/>
  <c r="E125" i="1"/>
  <c r="E124" i="1" s="1"/>
  <c r="F133" i="1"/>
  <c r="D132" i="1"/>
  <c r="F132" i="1" s="1"/>
  <c r="E133" i="1"/>
  <c r="E132" i="1" s="1"/>
  <c r="F135" i="1"/>
  <c r="E135" i="1"/>
  <c r="F153" i="1"/>
  <c r="D152" i="1"/>
  <c r="E153" i="1"/>
  <c r="F155" i="1"/>
  <c r="E155" i="1"/>
  <c r="F166" i="1"/>
  <c r="E166" i="1"/>
  <c r="I230" i="1"/>
  <c r="G229" i="1"/>
  <c r="F232" i="1"/>
  <c r="E232" i="1"/>
  <c r="F240" i="1"/>
  <c r="D239" i="1"/>
  <c r="F252" i="1"/>
  <c r="D251" i="1"/>
  <c r="F251" i="1" s="1"/>
  <c r="F253" i="1"/>
  <c r="D250" i="1"/>
  <c r="F165" i="1"/>
  <c r="D164" i="1"/>
  <c r="F177" i="1"/>
  <c r="D176" i="1"/>
  <c r="I181" i="1"/>
  <c r="G180" i="1"/>
  <c r="F192" i="1"/>
  <c r="E192" i="1"/>
  <c r="E190" i="1" s="1"/>
  <c r="G207" i="1"/>
  <c r="I210" i="1"/>
  <c r="F231" i="1"/>
  <c r="D230" i="1"/>
  <c r="H229" i="1"/>
  <c r="I234" i="1"/>
  <c r="I239" i="1"/>
  <c r="G238" i="1"/>
  <c r="F243" i="1"/>
  <c r="H250" i="1"/>
  <c r="I250" i="1" s="1"/>
  <c r="I253" i="1"/>
  <c r="E165" i="1"/>
  <c r="E164" i="1" s="1"/>
  <c r="E163" i="1" s="1"/>
  <c r="F167" i="1"/>
  <c r="E167" i="1"/>
  <c r="I169" i="1"/>
  <c r="H168" i="1"/>
  <c r="E177" i="1"/>
  <c r="E176" i="1" s="1"/>
  <c r="E175" i="1" s="1"/>
  <c r="E168" i="1" s="1"/>
  <c r="E184" i="1"/>
  <c r="E181" i="1" s="1"/>
  <c r="E188" i="1"/>
  <c r="E185" i="1" s="1"/>
  <c r="I190" i="1"/>
  <c r="G200" i="1"/>
  <c r="H200" i="1"/>
  <c r="I200" i="1" s="1"/>
  <c r="I203" i="1"/>
  <c r="I208" i="1"/>
  <c r="H207" i="1"/>
  <c r="I207" i="1" s="1"/>
  <c r="E231" i="1"/>
  <c r="E230" i="1" s="1"/>
  <c r="E229" i="1" s="1"/>
  <c r="E242" i="1"/>
  <c r="E239" i="1" s="1"/>
  <c r="E238" i="1" s="1"/>
  <c r="I251" i="1"/>
  <c r="C250" i="1"/>
  <c r="C13" i="1" s="1"/>
  <c r="F258" i="1"/>
  <c r="E258" i="1"/>
  <c r="E106" i="1" l="1"/>
  <c r="E207" i="1"/>
  <c r="H76" i="1"/>
  <c r="I76" i="1" s="1"/>
  <c r="E180" i="1"/>
  <c r="E179" i="1" s="1"/>
  <c r="E152" i="1"/>
  <c r="E119" i="1"/>
  <c r="E159" i="1"/>
  <c r="E151" i="1" s="1"/>
  <c r="E140" i="1"/>
  <c r="E139" i="1" s="1"/>
  <c r="E94" i="1"/>
  <c r="E79" i="1"/>
  <c r="E67" i="1"/>
  <c r="E73" i="1" s="1"/>
  <c r="E8" i="1" s="1"/>
  <c r="E218" i="1"/>
  <c r="E76" i="1"/>
  <c r="D229" i="1"/>
  <c r="F230" i="1"/>
  <c r="G10" i="1"/>
  <c r="G9" i="1" s="1"/>
  <c r="C61" i="1"/>
  <c r="C11" i="1"/>
  <c r="E89" i="1"/>
  <c r="F88" i="1"/>
  <c r="E88" i="1"/>
  <c r="H178" i="1"/>
  <c r="F250" i="1"/>
  <c r="D13" i="1"/>
  <c r="F13" i="1" s="1"/>
  <c r="G217" i="1"/>
  <c r="F152" i="1"/>
  <c r="D207" i="1"/>
  <c r="F207" i="1" s="1"/>
  <c r="F208" i="1"/>
  <c r="G168" i="1"/>
  <c r="G178" i="1" s="1"/>
  <c r="G15" i="1" s="1"/>
  <c r="E46" i="1"/>
  <c r="E38" i="1" s="1"/>
  <c r="G73" i="1"/>
  <c r="F79" i="1"/>
  <c r="I238" i="1"/>
  <c r="D180" i="1"/>
  <c r="F181" i="1"/>
  <c r="I38" i="1"/>
  <c r="H22" i="1"/>
  <c r="F23" i="1"/>
  <c r="I180" i="1"/>
  <c r="H179" i="1"/>
  <c r="I139" i="1"/>
  <c r="G61" i="1"/>
  <c r="C10" i="1"/>
  <c r="C6" i="1"/>
  <c r="I11" i="1"/>
  <c r="D73" i="1"/>
  <c r="F64" i="1"/>
  <c r="C259" i="1"/>
  <c r="C16" i="1"/>
  <c r="C14" i="1" s="1"/>
  <c r="E11" i="1"/>
  <c r="D200" i="1"/>
  <c r="F200" i="1" s="1"/>
  <c r="F201" i="1"/>
  <c r="F11" i="1"/>
  <c r="E217" i="1"/>
  <c r="E257" i="1" s="1"/>
  <c r="D175" i="1"/>
  <c r="F176" i="1"/>
  <c r="D238" i="1"/>
  <c r="F238" i="1" s="1"/>
  <c r="F239" i="1"/>
  <c r="D119" i="1"/>
  <c r="F119" i="1" s="1"/>
  <c r="H217" i="1"/>
  <c r="I217" i="1" s="1"/>
  <c r="I229" i="1"/>
  <c r="G179" i="1"/>
  <c r="F164" i="1"/>
  <c r="D163" i="1"/>
  <c r="F163" i="1" s="1"/>
  <c r="F20" i="1"/>
  <c r="D19" i="1"/>
  <c r="E20" i="1"/>
  <c r="E19" i="1" s="1"/>
  <c r="F19" i="1" s="1"/>
  <c r="D139" i="1"/>
  <c r="F139" i="1" s="1"/>
  <c r="F140" i="1"/>
  <c r="D38" i="1"/>
  <c r="F38" i="1" s="1"/>
  <c r="E33" i="1"/>
  <c r="F33" i="1" s="1"/>
  <c r="E21" i="1"/>
  <c r="F21" i="1"/>
  <c r="F60" i="1"/>
  <c r="C7" i="1" l="1"/>
  <c r="C5" i="1"/>
  <c r="I168" i="1"/>
  <c r="E16" i="1"/>
  <c r="E7" i="1" s="1"/>
  <c r="H257" i="1"/>
  <c r="I179" i="1"/>
  <c r="F180" i="1"/>
  <c r="D179" i="1"/>
  <c r="G8" i="1"/>
  <c r="I73" i="1"/>
  <c r="C9" i="1"/>
  <c r="I22" i="1"/>
  <c r="H49" i="1"/>
  <c r="G257" i="1"/>
  <c r="D151" i="1"/>
  <c r="F151" i="1" s="1"/>
  <c r="G6" i="1"/>
  <c r="E178" i="1"/>
  <c r="E15" i="1" s="1"/>
  <c r="F73" i="1"/>
  <c r="D8" i="1"/>
  <c r="D217" i="1"/>
  <c r="F217" i="1" s="1"/>
  <c r="F229" i="1"/>
  <c r="F175" i="1"/>
  <c r="D168" i="1"/>
  <c r="F168" i="1" s="1"/>
  <c r="D22" i="1"/>
  <c r="D49" i="1" s="1"/>
  <c r="E22" i="1"/>
  <c r="D76" i="1"/>
  <c r="I178" i="1"/>
  <c r="H15" i="1"/>
  <c r="H259" i="1" l="1"/>
  <c r="I257" i="1"/>
  <c r="I16" i="1" s="1"/>
  <c r="H16" i="1"/>
  <c r="H7" i="1" s="1"/>
  <c r="F8" i="1"/>
  <c r="E49" i="1"/>
  <c r="F22" i="1"/>
  <c r="G259" i="1"/>
  <c r="G5" i="1" s="1"/>
  <c r="G16" i="1"/>
  <c r="G14" i="1" s="1"/>
  <c r="E259" i="1"/>
  <c r="I49" i="1"/>
  <c r="H10" i="1"/>
  <c r="H6" i="1"/>
  <c r="I6" i="1" s="1"/>
  <c r="H61" i="1"/>
  <c r="I8" i="1"/>
  <c r="D178" i="1"/>
  <c r="D6" i="1" s="1"/>
  <c r="F6" i="1" s="1"/>
  <c r="F76" i="1"/>
  <c r="D257" i="1"/>
  <c r="F179" i="1"/>
  <c r="I15" i="1"/>
  <c r="D10" i="1"/>
  <c r="F49" i="1"/>
  <c r="D61" i="1"/>
  <c r="E14" i="1"/>
  <c r="G7" i="1" l="1"/>
  <c r="I10" i="1"/>
  <c r="H9" i="1"/>
  <c r="I9" i="1" s="1"/>
  <c r="D259" i="1"/>
  <c r="F259" i="1" s="1"/>
  <c r="D16" i="1"/>
  <c r="F257" i="1"/>
  <c r="F61" i="1"/>
  <c r="D5" i="1"/>
  <c r="F5" i="1" s="1"/>
  <c r="I61" i="1"/>
  <c r="H5" i="1"/>
  <c r="I5" i="1" s="1"/>
  <c r="E10" i="1"/>
  <c r="E9" i="1" s="1"/>
  <c r="E6" i="1"/>
  <c r="E61" i="1"/>
  <c r="D9" i="1"/>
  <c r="F9" i="1" s="1"/>
  <c r="F10" i="1"/>
  <c r="I7" i="1"/>
  <c r="H14" i="1"/>
  <c r="I14" i="1" s="1"/>
  <c r="F178" i="1"/>
  <c r="D15" i="1"/>
  <c r="I259" i="1"/>
  <c r="E5" i="1" l="1"/>
  <c r="E12" i="1"/>
  <c r="F16" i="1"/>
  <c r="D7" i="1"/>
  <c r="F7" i="1" s="1"/>
  <c r="F15" i="1"/>
  <c r="D14" i="1"/>
  <c r="F14" i="1" s="1"/>
</calcChain>
</file>

<file path=xl/sharedStrings.xml><?xml version="1.0" encoding="utf-8"?>
<sst xmlns="http://schemas.openxmlformats.org/spreadsheetml/2006/main" count="335" uniqueCount="229">
  <si>
    <t>Муниципальное бюджетное общеобразовательное учреждение "Средняя школа №11 имени Героя Советского Союза Евграфа Михайловича Рыжова города Евпатории Республики Крым"</t>
  </si>
  <si>
    <t xml:space="preserve">Информация о распределении бюджетных средств на 01.04.2024 года </t>
  </si>
  <si>
    <t>Наименование мероприятия (СШ 11)</t>
  </si>
  <si>
    <t>Код  БК / СУБКОСГУ</t>
  </si>
  <si>
    <t>Утвержденные плановые назначения   на 2023 год, руб.</t>
  </si>
  <si>
    <t>Исполнено на текущий период 2023, руб.</t>
  </si>
  <si>
    <t xml:space="preserve">Остаток </t>
  </si>
  <si>
    <t>Показатели исполнения на 2023 год, %</t>
  </si>
  <si>
    <t>Утвержденные плановые назначения             на текущий период, руб.</t>
  </si>
  <si>
    <t>Показатели исполнения на текущий период, %</t>
  </si>
  <si>
    <t>ВЕСЬ БЮДЖЕТ + ИНЫЕ ЦЕЛИ</t>
  </si>
  <si>
    <t>ВЕСЬ БЮДЖЕТ  без иных целей</t>
  </si>
  <si>
    <t>ИНЫЕ ЦЕЛИ</t>
  </si>
  <si>
    <t>ФЕДЕРАЛЬНЫЙ БЮДЖЕТ ИНЫЕ ЦЕЛИ</t>
  </si>
  <si>
    <t>РЕСПУБЛИКАНСКИЙ БЮДЖЕТ + ИНЫЕ ЦЕЛИ</t>
  </si>
  <si>
    <t>РЕСПУБЛИКАНСКИЙ БЮДЖЕТ</t>
  </si>
  <si>
    <t>Расходы на реализацию мероприятий, предусмотренных муниципальной программой "Гражданская оборона, защита населения и территорий городского округа Евпатория Республики Крым" на очередной финансовый год и плановый период, не включаемых в муниципальное задание</t>
  </si>
  <si>
    <t>Расходы на мероприятия в рамках муниципальной программы "Социальная защита населения городского округа Евпатория Республики Крым"</t>
  </si>
  <si>
    <t>МЕСТНЫЙ БЮДЖЕТ + ИНЫЕ ЦЕЛИ</t>
  </si>
  <si>
    <t>МЕСТНЫЙ  БЮДЖЕТ без иных целей</t>
  </si>
  <si>
    <t>РЕСПУБЛИКАНСКИЙ БЮДЖЕТ / Наименование мероприятия</t>
  </si>
  <si>
    <t>ТЕКУЩИЙ ПЕРИОД</t>
  </si>
  <si>
    <t>Утвержденные плановые назначения             на 2024 год, руб.</t>
  </si>
  <si>
    <t>Исполнено на текущий период 2024, руб.</t>
  </si>
  <si>
    <t>Показатели исполнения на 2024 год, %</t>
  </si>
  <si>
    <t>Оплата труда, в т.ч.:</t>
  </si>
  <si>
    <t>Заработная плата</t>
  </si>
  <si>
    <t>Начисления на выплаты по оплате труда</t>
  </si>
  <si>
    <t>ПРОЧИЕ УСЛУГИ</t>
  </si>
  <si>
    <t>Прочие несоциальные выплаты персоналу в денежной форме, в т.ч.:</t>
  </si>
  <si>
    <t>Возмещение расходов, связанных с проживанием во время служебной командировки (суточные) педагогическим работникам на время получения дополнительного профессионального образования</t>
  </si>
  <si>
    <t>Услуги связи, в т.ч.:</t>
  </si>
  <si>
    <t>Плата за предоставление доступа и использование линий связи</t>
  </si>
  <si>
    <t>Работы, услуги по содержанию имущества, в том числе:</t>
  </si>
  <si>
    <t xml:space="preserve">Текущий ремонт и обслуживание компьютерной техники </t>
  </si>
  <si>
    <t>Прочие работы, услуги, в том числе:</t>
  </si>
  <si>
    <t>Подписка</t>
  </si>
  <si>
    <t xml:space="preserve">Приобретение неисключительных (пользовательских) прав на программное обеспечение                                                              </t>
  </si>
  <si>
    <t>Услуги по обучению на курсах повышения квалификации, подготовки и переподготовки педагогических работников</t>
  </si>
  <si>
    <t>Увеличение стоимости основных средств, в том числе:</t>
  </si>
  <si>
    <t>Приобретение компьютерной техники и учебного оборудования</t>
  </si>
  <si>
    <t>Приобретение спортивного оборудования</t>
  </si>
  <si>
    <t xml:space="preserve">Приобретение учебников, учебно-наглядных пособий и художественной литературы </t>
  </si>
  <si>
    <t>Приобретение мебели</t>
  </si>
  <si>
    <t>Увеличение стоимости материальных запасов, в том числе:</t>
  </si>
  <si>
    <t>Приобретение учебно - бланочной продукции, письменных и чертежных принадлежностей, канцелярских товаров, материалов и инвентаря для учебных занятий</t>
  </si>
  <si>
    <t xml:space="preserve">Приобретение учебно-наглядных пособий </t>
  </si>
  <si>
    <t>Приобретение запасных и составных частей для машин, оборудования, оргтехники, вычислительной техники, систем передачи и отображения информации, защиты информации</t>
  </si>
  <si>
    <t xml:space="preserve">Приобретение игр, игрушек </t>
  </si>
  <si>
    <t>Приобретение спортивного инвентаря</t>
  </si>
  <si>
    <t>Приобретение периодических изданий</t>
  </si>
  <si>
    <t>Приобретение (изготовление) бланков строгой отчётности</t>
  </si>
  <si>
    <t>Приобретение (изготовление) подарочной и сувенирной продукции</t>
  </si>
  <si>
    <t>ИТОГО РЕСПУБЛИКАНСКИЙ БЮДЖЕТ                                                                                               Субсидия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организациях,находящихся в ведении управления образования администрации города Евпатории Республики Крым, в т.ч.:</t>
  </si>
  <si>
    <t>911 0702 11000 71330 611.</t>
  </si>
  <si>
    <t xml:space="preserve">Расходы на предоставление компенсации расходов на оплату жилых помещений,отопления и электроэнергии педогогическим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местности, в рамках Муниципальной программы развития образования в городском округе Евпатория Республики Крым </t>
  </si>
  <si>
    <t>91107021100071310 612  (2140000)</t>
  </si>
  <si>
    <t>Субсидия бюджетам муниципальных образований на организацию бесплатного горячего питания обучающихся 1-4 классов в муниципальных образовательных организациях , в том числе:</t>
  </si>
  <si>
    <t>911 0702 11000 S1620 612</t>
  </si>
  <si>
    <t>Услуги по организации горячего питания детей (1-4 классы)</t>
  </si>
  <si>
    <t>Приобретение продуктов питания для организации питания детей (1-4 классы)</t>
  </si>
  <si>
    <t>Расходы, направленные на монтаж автоматических систем пожарной сигнализации в муниципальных образовательных организациях, в рамках муниципальной программы развития образования в городском округе Евпатория Республики Крым</t>
  </si>
  <si>
    <t>911 0702 11000S1490 612</t>
  </si>
  <si>
    <t>Мероприятия по пожарной безопасности 1.2.3</t>
  </si>
  <si>
    <t>Установка и настройка автоматизированной системы</t>
  </si>
  <si>
    <t>Расходы на приобретение и установку систем видеонаблюдения в муниципальных образовательных организациях за счет субсидий из бюджета Республики Крым бюджету муниципального образования городской округ Евпатория Республики Крым</t>
  </si>
  <si>
    <t>911 0702 1100071580 612</t>
  </si>
  <si>
    <t>Мероприятия по антитеррору 1.2.4</t>
  </si>
  <si>
    <t xml:space="preserve">ИТОГО ИНЫЕ ЦЕЛИ  РЕСПУБЛИКАНСКИЙ БЮДЖЕТ </t>
  </si>
  <si>
    <t xml:space="preserve">ИТОГО РЕСПУБЛИКАНСКИЙ БЮДЖЕТ </t>
  </si>
  <si>
    <t>611+612</t>
  </si>
  <si>
    <t>ФЕДЕРАЛЬНЫЙ БЮДЖЕТ / Наименование мероприятия</t>
  </si>
  <si>
    <t>Субсидия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общеобразовательных учреждениях , в том числе:</t>
  </si>
  <si>
    <t>911 0702 11000 L3040 612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</si>
  <si>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</si>
  <si>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911 0702 1100053030 612</t>
  </si>
  <si>
    <t>Расходы на ежемесячное денежное вознаграждениеза классное руководство педагогическим сотрудникам</t>
  </si>
  <si>
    <t>2411000</t>
  </si>
  <si>
    <t xml:space="preserve">Расходы по начислениям на заработную плату </t>
  </si>
  <si>
    <t>2412000</t>
  </si>
  <si>
    <t xml:space="preserve"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</si>
  <si>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  0702 110EВ5179F 612</t>
  </si>
  <si>
    <t>Расходы на фонд оплаты труда работников учреждений (советники)</t>
  </si>
  <si>
    <t xml:space="preserve">ИТОГО ИНЫЕ ЦЕЛИ  ФЕДЕРАЛЬНЫЙ БЮДЖЕТ </t>
  </si>
  <si>
    <t>МУНИЦИПАЛЬНЫЙ БЮДЖЕТ / Наименование мероприятия</t>
  </si>
  <si>
    <t>2024 год</t>
  </si>
  <si>
    <t>Мероприятия по содержанию имущества  п.1.2.1</t>
  </si>
  <si>
    <t>П. 1.2.1</t>
  </si>
  <si>
    <t>Возмещение расходов, связанных с проживанием вне места постоянного жительства в служебных командировках (суточные)</t>
  </si>
  <si>
    <t>2120001</t>
  </si>
  <si>
    <t>221</t>
  </si>
  <si>
    <t>Приобретение почтовых марок и маркированных конвертов, пересылка почтовых отправлений</t>
  </si>
  <si>
    <t>2210002</t>
  </si>
  <si>
    <t>Изготовление квалифицированного сертификата ключа поверки электронной подписи</t>
  </si>
  <si>
    <t>Абонплата за использование линий связи</t>
  </si>
  <si>
    <t>Транспортные расходы , в т.ч.:</t>
  </si>
  <si>
    <t>Транспортные услуги</t>
  </si>
  <si>
    <t>Прочие работы, услуги, в т.ч.:</t>
  </si>
  <si>
    <t>Оплата проезда к месту служебной командировки</t>
  </si>
  <si>
    <t>Коммунальные услуги, в том числе:</t>
  </si>
  <si>
    <t>Коммунальные услуги, 244</t>
  </si>
  <si>
    <t xml:space="preserve"> 223 (244)</t>
  </si>
  <si>
    <t>Коммунальные услуги, 247</t>
  </si>
  <si>
    <t>223 (247)</t>
  </si>
  <si>
    <t>Теплоснабжение</t>
  </si>
  <si>
    <t>Вода</t>
  </si>
  <si>
    <t>Электроэнергия</t>
  </si>
  <si>
    <t>Услуги по обращению с ТКО</t>
  </si>
  <si>
    <t>Услуги дератизации, дезинсекции</t>
  </si>
  <si>
    <t>Санитарно-гигиеническое обслуживание, мойка и чистка имущества</t>
  </si>
  <si>
    <t>Поверка, техническое обслуживание и ремонт оборудования, инженерных сетей, сетей отопления</t>
  </si>
  <si>
    <t>Заправка катриджей (для административно - управленческого персонала, специалистов, кроме педагогических работников)</t>
  </si>
  <si>
    <t>Измерение сопротивления изоляции электропроводки, испытание устройств защитного заземления, текущий ремонт кабельной линии</t>
  </si>
  <si>
    <t>Проведение бактериологических исследований воздуха в помещениях и иных нефинансовых активов</t>
  </si>
  <si>
    <t>Поверка диэлектрических перчаток</t>
  </si>
  <si>
    <t>Услуги по облагораживанию прилегающей территории</t>
  </si>
  <si>
    <t>Расходы илососа</t>
  </si>
  <si>
    <t>Текущий ремонт электрооборудования и электроприборов, компьютерной техники  (для административно - управленческого персонала, специалистов, кроме педагогических работников), медицинской техники и оборудования</t>
  </si>
  <si>
    <t>Обслуживание электрооборудования и электроприборов, компьютерной техники  (для административно - управленческого персонала, специалистов, кроме педагогических работников), медицинской техники и оборудования</t>
  </si>
  <si>
    <t>Медицинские услуги</t>
  </si>
  <si>
    <t>Проведение специальной оценки условий труда, оценка качества условий осуществления образовательной деятельности</t>
  </si>
  <si>
    <t>Услуги по составлению экологической отчетности, проведение паспортизации опасных отходов</t>
  </si>
  <si>
    <t>Подписка (для административно - управленческого персонала, специалистов, кроме педагогических работников)</t>
  </si>
  <si>
    <t>Услуги по организации питания детей</t>
  </si>
  <si>
    <t>Приобретение неисключительных (пользовательских) прав на программное обеспечение  (для административно - управленческого персонала, специалистов, кроме педагогических работников)</t>
  </si>
  <si>
    <t>Услуги по обучению на курсах повышения квалификации, подготовка и переподгатовка   (для административно - управленческого персонала, специалистов, кроме педагогических работников)</t>
  </si>
  <si>
    <t>Оплата услуг БТИ</t>
  </si>
  <si>
    <t>Техническое обслуживание и сопровождение сайта учреждения</t>
  </si>
  <si>
    <t>Услуги и работы по утилизации, захоронению пищевых отходов</t>
  </si>
  <si>
    <t>Услуги по утилизации оборудования</t>
  </si>
  <si>
    <t>Уплата налогов, пошлины и сборов</t>
  </si>
  <si>
    <t>340 (весь)</t>
  </si>
  <si>
    <t>Увеличение стоимости материальных запасов, в т.ч.</t>
  </si>
  <si>
    <t>Увеличение стоимости лекарственных препаратов и материалов, применяемых в медицинских целях, в т.ч.</t>
  </si>
  <si>
    <t>Приобретение (изготовление)  лекарственных препаратов и материалов, применяемых в медицинских целях</t>
  </si>
  <si>
    <t>Увеличение стоимости продуктов питания, в т.ч.</t>
  </si>
  <si>
    <t>Приобретение продуктов питания для детей льготной категории</t>
  </si>
  <si>
    <t>Увеличение стоимости горюче-смазочных материалов, в т.ч.</t>
  </si>
  <si>
    <t>Приобретение горюче - смазочных материалов</t>
  </si>
  <si>
    <t>Увеличение стоимости строительных материалов, в т.ч.</t>
  </si>
  <si>
    <t>Приобретение строительных материалов</t>
  </si>
  <si>
    <t>Увеличение стоимости мягкого инвентаря, в т.ч.</t>
  </si>
  <si>
    <t>Приобретение мягкого инвентаря</t>
  </si>
  <si>
    <t>Приобретение учебно - бланочной продукции, письменных и чертежных принадлежностей, канцелярских товаров,материалов и инвентаря (для админи)</t>
  </si>
  <si>
    <t>Приобретение запасных  и составных частей, для машин, оборудования, оргтехники,вычислительной техники, системпередачи и отображения информации, защиты информации (для административно - управлен)</t>
  </si>
  <si>
    <t>Расходные материалы, комплектующие, инструменты и оборудование</t>
  </si>
  <si>
    <t>Приобретение НПА, методических пособий, подписка, приобретение книг УТОЧНИТЬ НАЗВАНИЕ</t>
  </si>
  <si>
    <t>Увеличение стоимости материальных запасов, в т.ч.:</t>
  </si>
  <si>
    <t>Приобретение воды питьевой</t>
  </si>
  <si>
    <t>Ремонты п. 1.2.2</t>
  </si>
  <si>
    <t>П.1.2.2</t>
  </si>
  <si>
    <t>Текущий ремонт помещений</t>
  </si>
  <si>
    <t>Текущий ремонт систем отопления, водоснабжения и канализации</t>
  </si>
  <si>
    <t>Текущий ремонт кровли</t>
  </si>
  <si>
    <t xml:space="preserve">Измерение сопротивления изоляции, электропроводки, испытания устройства защитного заземления, текущего ремонта кабельной линии </t>
  </si>
  <si>
    <t>Текущий ремонт входной группы</t>
  </si>
  <si>
    <t>Текущий ремонт дворовой территории</t>
  </si>
  <si>
    <t>Текущий ремонт фасада здания</t>
  </si>
  <si>
    <t>Текущий ремонт кабельной линии</t>
  </si>
  <si>
    <t>Разработка проектной и сметной документации для текущего ремонта объектов нефинансовых активов</t>
  </si>
  <si>
    <t>Мероприятия по пожарной безопасности  п.1.2.3</t>
  </si>
  <si>
    <t>П. 1.2.3</t>
  </si>
  <si>
    <t>Зарядка огнетушителей</t>
  </si>
  <si>
    <t>Работа по огнезащитной обработке конструкций</t>
  </si>
  <si>
    <t>Проведение испытания пожарных кранов, лестниц</t>
  </si>
  <si>
    <t>Обслуживание тревожной пожарной сигнализации</t>
  </si>
  <si>
    <t>Обслуживание противопожарных клапанов дымоудаления системы вентиляции</t>
  </si>
  <si>
    <t>Перекатка пожарного рукава</t>
  </si>
  <si>
    <t>Передача сигнала  о пожаре  на централизованный пульт МЧС</t>
  </si>
  <si>
    <t>Услуги по проведению категорирования помещений по взрывопожарной и пожарной опасности</t>
  </si>
  <si>
    <t>Приобретение огнетушителей</t>
  </si>
  <si>
    <t>Приобретение пожарного инвентаря</t>
  </si>
  <si>
    <t>П.1.2.4</t>
  </si>
  <si>
    <t>Обслуживание тревожной охранной сигнализации</t>
  </si>
  <si>
    <t>Обслуживание системы видеонаблюдения</t>
  </si>
  <si>
    <t>Услуги физической охраны</t>
  </si>
  <si>
    <t>ИТОГО  МУНИЦИПАЛЬНЫЙ БЮДЖЕТ</t>
  </si>
  <si>
    <t>911 0702 11002 02590 611.</t>
  </si>
  <si>
    <t>Расходы на предоставление субсидий муниципальным бюджетным учреждениям дошкольного, общего образования, начального общего, основного общего, среднего общего образования, дополнительного образования в рамках муниципальной программы развития образования в городском округе Евпатория Республики Крым, в том числе:</t>
  </si>
  <si>
    <t>911 0702 11002 02590 612</t>
  </si>
  <si>
    <t>Фин.обеспечение выполнения деятельности</t>
  </si>
  <si>
    <t>225</t>
  </si>
  <si>
    <t>Работы по установке  дверей, лестниц</t>
  </si>
  <si>
    <t>Обследование технического состояния объектов нефинансовых активов</t>
  </si>
  <si>
    <t>Работы по установке окон, ограждений</t>
  </si>
  <si>
    <t>226</t>
  </si>
  <si>
    <t>Изготовление вывесок,стендов, табличек и др.</t>
  </si>
  <si>
    <t>Оценка стоимости права пользования объектами недвижимости муниципального имущества</t>
  </si>
  <si>
    <t>Установка и настройка авотматизированной системы</t>
  </si>
  <si>
    <t>310</t>
  </si>
  <si>
    <t>Приобретение компьютерной техники (для АУП, специалистов, кроме педагогических работников)</t>
  </si>
  <si>
    <t>Приобретение мебели (для административно - управленческого персонала, специалистов, кроме педагогических работников)</t>
  </si>
  <si>
    <t>Приобретение игрового оборудования</t>
  </si>
  <si>
    <t>Приобретение ковров</t>
  </si>
  <si>
    <t>Приобретение бытовой техники, аппаратуры, и  оборудования</t>
  </si>
  <si>
    <t>Приобратение хозяйственного инвентаря</t>
  </si>
  <si>
    <t>Приобретение и изготовление металлоконструкций</t>
  </si>
  <si>
    <t>Приобретение мягкого инвентаря (ЮНАРМИЯ)</t>
  </si>
  <si>
    <t xml:space="preserve">Мероприятия по пожарной безопасности </t>
  </si>
  <si>
    <t>Работы по установке противопожарных дверей, лестниц</t>
  </si>
  <si>
    <t xml:space="preserve">Мероприятия по антитеррору </t>
  </si>
  <si>
    <t>Расходы, направленные на развитие инфраструктуры образовательных организаций в рамках муниципальной программы развития образования в городском округе Евпатория Республики Крым, в том числе:</t>
  </si>
  <si>
    <t>911 0702 11 000 20180 612</t>
  </si>
  <si>
    <t>Ремонтные работы (капитальный ремонт) 1.2.2</t>
  </si>
  <si>
    <t>Капитальный ремонт ограждения</t>
  </si>
  <si>
    <t>Капитальный ремонт системы вентиляции</t>
  </si>
  <si>
    <t>Капитальный ремонт кровли</t>
  </si>
  <si>
    <t>Капитальный ремонт зданий</t>
  </si>
  <si>
    <t>Капитальный ремонт помещений</t>
  </si>
  <si>
    <t>Проведение государственной экспертизы документации, осуществление строительного контроля, включая авторский надзор за капитальным ремонтом объектов капитального строительства</t>
  </si>
  <si>
    <t>2260050 (243)</t>
  </si>
  <si>
    <t>Разработка проектной и сметной документации для капитального ремонта объектов нефинансовых активов</t>
  </si>
  <si>
    <t>2260436 (243)</t>
  </si>
  <si>
    <t>Разработка проектной и сметной документации для  установки объектов нефинансовых активов</t>
  </si>
  <si>
    <t>Приобретение основных средств</t>
  </si>
  <si>
    <t>Расходы на реализацию мероприятий, предусмотренных муниципальной программой "Гражданская оборона, защита населения и территорий городского округа Евпатория Республики Крым" на очередной финансовый год и плановый период, не включаемых в муниципальное задание, в том числе:</t>
  </si>
  <si>
    <t>911 0310 09000 20130   612</t>
  </si>
  <si>
    <t>Расходы на разработку технического проекта аппаратно-программного комплекса "Безопасный город", создание резервов материальных ресурсов, создание страхового фонда документации (микрофильмирование) на территории муниципального образования городской округ Евпатория Республики Крым</t>
  </si>
  <si>
    <t>Расходы на мероприятия в рамках муниципальной программы "Социальная защита населения городского округа Евпатория Республики Крым" , в том числе:</t>
  </si>
  <si>
    <t>911 1006 05000 20050 612</t>
  </si>
  <si>
    <t>3100026</t>
  </si>
  <si>
    <t>346</t>
  </si>
  <si>
    <t>Приобретение мнемосхемы. Поручней для унитаза и раковины, крючков для костылей, индукционной системы и т.д. для создания универсальной безбарьерной среды</t>
  </si>
  <si>
    <t>Мероприятия в рамках непрограммных направлений расходов (участите в предупреждении и ликвидации последствий чрезвычайных ситуаций в границах городского округа)</t>
  </si>
  <si>
    <t>911 0702 71 0 00 90106 612</t>
  </si>
  <si>
    <t>Текущий ремонт кровли, водосточной системы</t>
  </si>
  <si>
    <t>Субсидии из бюджета муниципального образования городской  округ Евпатория Республики Крым муниципальным бюджетным образовательным учреждениям, находящимся в ведении управления образования администрации города Евпатории Республики Крым, на иные цели на очередной финансовый год и плановый период, утвержденным постановлением администрации города Евпатории Республики Крым, в том числе:</t>
  </si>
  <si>
    <t>Надомное обучение</t>
  </si>
  <si>
    <t>ИТОГО МУНИЦИПАЛЬНЫЙ  БЮДЖЕТ 611+612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</si>
</sst>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0_ ;\-#,##0.00\ "/>
    <numFmt numFmtId="165" formatCode="#,##0_р_."/>
    <numFmt numFmtId="166" formatCode="_-* #,##0.00,_₽_-;\-* #,##0.00,_₽_-;_-* \-??\ _₽_-;_-@_-"/>
    <numFmt numFmtId="167" formatCode="#,##0.00_р_."/>
    <numFmt numFmtId="168" formatCode="_-* #,##0.00\ _₽_-;\-* #,##0.00\ _₽_-;_-* \-??\ _₽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Cambria"/>
      <family val="1"/>
      <charset val="204"/>
    </font>
    <font>
      <b/>
      <i/>
      <sz val="11"/>
      <color rgb="FF000000"/>
      <name val="Cambria"/>
      <family val="1"/>
      <charset val="204"/>
    </font>
    <font>
      <b/>
      <i/>
      <sz val="11"/>
      <name val="Cambria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Calibri"/>
      <family val="2"/>
      <charset val="1"/>
    </font>
    <font>
      <sz val="14"/>
      <color rgb="FF000000"/>
      <name val="Calibri"/>
      <family val="2"/>
      <charset val="1"/>
    </font>
    <font>
      <sz val="14"/>
      <name val="Calibri"/>
      <family val="2"/>
      <charset val="204"/>
    </font>
    <font>
      <sz val="14"/>
      <color indexed="8"/>
      <name val="Calibri"/>
      <family val="2"/>
      <charset val="204"/>
    </font>
    <font>
      <b/>
      <i/>
      <sz val="11"/>
      <color rgb="FF000000"/>
      <name val="Calibri"/>
      <family val="2"/>
      <charset val="1"/>
    </font>
    <font>
      <b/>
      <sz val="14"/>
      <color theme="9" tint="-0.499984740745262"/>
      <name val="Times New Roman"/>
      <family val="1"/>
      <charset val="204"/>
    </font>
    <font>
      <sz val="11"/>
      <color theme="9" tint="-0.499984740745262"/>
      <name val="Calibri"/>
      <family val="2"/>
      <charset val="1"/>
    </font>
    <font>
      <b/>
      <sz val="12"/>
      <color theme="9" tint="-0.49998474074526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14"/>
      <name val="Times New Roman"/>
      <family val="1"/>
      <charset val="1"/>
    </font>
    <font>
      <b/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DEADA"/>
      </patternFill>
    </fill>
    <fill>
      <patternFill patternType="solid">
        <fgColor theme="0"/>
        <bgColor rgb="FFFDEADA"/>
      </patternFill>
    </fill>
    <fill>
      <patternFill patternType="solid">
        <fgColor theme="9" tint="0.39997558519241921"/>
        <bgColor rgb="FFD9D9D9"/>
      </patternFill>
    </fill>
    <fill>
      <patternFill patternType="solid">
        <fgColor theme="9" tint="0.39997558519241921"/>
        <bgColor rgb="FFE6E0EC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rgb="FFD9D9D9"/>
      </patternFill>
    </fill>
    <fill>
      <patternFill patternType="solid">
        <fgColor rgb="FFFFFF00"/>
        <bgColor rgb="FFE6E0EC"/>
      </patternFill>
    </fill>
    <fill>
      <patternFill patternType="solid">
        <fgColor theme="0" tint="-0.14999847407452621"/>
        <bgColor rgb="FFE6E0EC"/>
      </patternFill>
    </fill>
    <fill>
      <patternFill patternType="solid">
        <fgColor theme="7" tint="0.79998168889431442"/>
        <bgColor rgb="FFE6E0E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E0EC"/>
        <bgColor rgb="FFD9D9D9"/>
      </patternFill>
    </fill>
    <fill>
      <patternFill patternType="solid">
        <fgColor rgb="FFD9D9D9"/>
        <bgColor rgb="FFE6E0EC"/>
      </patternFill>
    </fill>
    <fill>
      <patternFill patternType="solid">
        <fgColor rgb="FFFFC000"/>
        <bgColor rgb="FFE6B9B8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E6E0E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1E4EF"/>
        <bgColor indexed="64"/>
      </patternFill>
    </fill>
    <fill>
      <patternFill patternType="solid">
        <fgColor rgb="FF92D050"/>
        <bgColor rgb="FFE6E0EC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E6E0EC"/>
      </patternFill>
    </fill>
    <fill>
      <patternFill patternType="solid">
        <fgColor rgb="FFFFC000"/>
        <bgColor rgb="FFE6E0EC"/>
      </patternFill>
    </fill>
    <fill>
      <patternFill patternType="solid">
        <fgColor rgb="FFFFC000"/>
        <bgColor indexed="64"/>
      </patternFill>
    </fill>
    <fill>
      <patternFill patternType="solid">
        <fgColor rgb="FF01E4EF"/>
        <bgColor rgb="FFE6E0EC"/>
      </patternFill>
    </fill>
    <fill>
      <patternFill patternType="solid">
        <fgColor theme="2" tint="-0.249977111117893"/>
        <bgColor rgb="FFD7E4BD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E6E0EC"/>
      </patternFill>
    </fill>
    <fill>
      <patternFill patternType="solid">
        <fgColor theme="2" tint="-0.249977111117893"/>
        <bgColor rgb="FFE6B9B8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E6E0EC"/>
      </patternFill>
    </fill>
    <fill>
      <patternFill patternType="solid">
        <fgColor theme="2" tint="-0.249977111117893"/>
        <bgColor rgb="FFFFC000"/>
      </patternFill>
    </fill>
    <fill>
      <patternFill patternType="solid">
        <fgColor theme="2" tint="-0.249977111117893"/>
        <bgColor rgb="FFFFCC00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rgb="FFFFCC0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FCC00"/>
      </patternFill>
    </fill>
    <fill>
      <patternFill patternType="solid">
        <fgColor rgb="FF92D050"/>
        <bgColor rgb="FFFDEADA"/>
      </patternFill>
    </fill>
    <fill>
      <patternFill patternType="solid">
        <fgColor theme="8" tint="0.59999389629810485"/>
        <bgColor rgb="FFE6E0E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CCC1DA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C3D69B"/>
      </patternFill>
    </fill>
    <fill>
      <patternFill patternType="solid">
        <fgColor rgb="FF92D050"/>
        <bgColor rgb="FFC3D69B"/>
      </patternFill>
    </fill>
    <fill>
      <patternFill patternType="solid">
        <fgColor theme="7" tint="0.79998168889431442"/>
        <bgColor rgb="FFFDEADA"/>
      </patternFill>
    </fill>
    <fill>
      <patternFill patternType="solid">
        <fgColor theme="2" tint="-0.249977111117893"/>
        <bgColor rgb="FFD9D9D9"/>
      </patternFill>
    </fill>
    <fill>
      <patternFill patternType="solid">
        <fgColor theme="8" tint="0.39997558519241921"/>
        <bgColor rgb="FFFDEADA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rgb="FFFFCC00"/>
      </patternFill>
    </fill>
    <fill>
      <patternFill patternType="solid">
        <fgColor rgb="FF01E4EF"/>
        <bgColor rgb="FFE6B9B8"/>
      </patternFill>
    </fill>
    <fill>
      <patternFill patternType="solid">
        <fgColor rgb="FF92D050"/>
        <bgColor rgb="FFE6B9B8"/>
      </patternFill>
    </fill>
    <fill>
      <patternFill patternType="solid">
        <fgColor rgb="FF01E4EF"/>
        <bgColor rgb="FFFDEADA"/>
      </patternFill>
    </fill>
    <fill>
      <patternFill patternType="solid">
        <fgColor theme="2" tint="-0.249977111117893"/>
        <bgColor rgb="FFFDEADA"/>
      </patternFill>
    </fill>
    <fill>
      <patternFill patternType="solid">
        <fgColor theme="8" tint="0.39997558519241921"/>
        <bgColor rgb="FFFFCC00"/>
      </patternFill>
    </fill>
    <fill>
      <patternFill patternType="solid">
        <fgColor rgb="FF01E4EF"/>
        <bgColor rgb="FFFFCC00"/>
      </patternFill>
    </fill>
    <fill>
      <patternFill patternType="solid">
        <fgColor rgb="FF01E4EF"/>
        <bgColor rgb="FFCCC1DA"/>
      </patternFill>
    </fill>
    <fill>
      <patternFill patternType="solid">
        <fgColor rgb="FFFFFF00"/>
        <bgColor rgb="FFFDEADA"/>
      </patternFill>
    </fill>
    <fill>
      <patternFill patternType="solid">
        <fgColor theme="7" tint="0.39997558519241921"/>
        <bgColor rgb="FFFDEADA"/>
      </patternFill>
    </fill>
    <fill>
      <patternFill patternType="solid">
        <fgColor rgb="FFD7E4BD"/>
        <bgColor rgb="FFD9D9D9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Border="0" applyProtection="0"/>
    <xf numFmtId="43" fontId="1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8" fillId="0" borderId="0" applyNumberFormat="0" applyFill="0" applyBorder="0" applyProtection="0"/>
    <xf numFmtId="43" fontId="1" fillId="0" borderId="0" applyFont="0" applyFill="0" applyBorder="0" applyAlignment="0" applyProtection="0"/>
    <xf numFmtId="166" fontId="2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Border="0" applyProtection="0"/>
  </cellStyleXfs>
  <cellXfs count="499">
    <xf numFmtId="0" fontId="0" fillId="0" borderId="0" xfId="0"/>
    <xf numFmtId="0" fontId="3" fillId="0" borderId="0" xfId="2" applyFont="1" applyBorder="1" applyAlignment="1" applyProtection="1">
      <alignment horizontal="left" vertical="center"/>
      <protection locked="0"/>
    </xf>
    <xf numFmtId="0" fontId="4" fillId="0" borderId="0" xfId="2" applyFont="1" applyBorder="1" applyAlignment="1" applyProtection="1">
      <alignment horizontal="left" vertical="center"/>
      <protection locked="0"/>
    </xf>
    <xf numFmtId="0" fontId="2" fillId="2" borderId="0" xfId="2" applyFill="1" applyProtection="1"/>
    <xf numFmtId="0" fontId="2" fillId="2" borderId="0" xfId="2" applyFill="1" applyBorder="1" applyProtection="1"/>
    <xf numFmtId="0" fontId="2" fillId="2" borderId="0" xfId="2" applyFill="1" applyBorder="1"/>
    <xf numFmtId="0" fontId="2" fillId="0" borderId="0" xfId="2" applyBorder="1"/>
    <xf numFmtId="0" fontId="2" fillId="0" borderId="0" xfId="2"/>
    <xf numFmtId="0" fontId="2" fillId="0" borderId="0" xfId="2" applyFont="1"/>
    <xf numFmtId="0" fontId="5" fillId="3" borderId="1" xfId="2" applyFont="1" applyFill="1" applyBorder="1" applyAlignment="1" applyProtection="1">
      <alignment horizontal="center" vertical="center"/>
    </xf>
    <xf numFmtId="0" fontId="6" fillId="3" borderId="2" xfId="2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 vertical="center" wrapText="1"/>
    </xf>
    <xf numFmtId="0" fontId="8" fillId="4" borderId="0" xfId="2" applyFont="1" applyFill="1" applyBorder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 wrapText="1"/>
    </xf>
    <xf numFmtId="0" fontId="9" fillId="6" borderId="5" xfId="2" applyFont="1" applyFill="1" applyBorder="1" applyAlignment="1" applyProtection="1">
      <alignment horizontal="center" vertical="center"/>
    </xf>
    <xf numFmtId="0" fontId="10" fillId="6" borderId="6" xfId="2" applyFont="1" applyFill="1" applyBorder="1" applyAlignment="1" applyProtection="1">
      <alignment horizontal="center" vertical="center" wrapText="1"/>
    </xf>
    <xf numFmtId="0" fontId="11" fillId="6" borderId="5" xfId="2" applyFont="1" applyFill="1" applyBorder="1" applyAlignment="1" applyProtection="1">
      <alignment horizontal="center" vertical="center"/>
    </xf>
    <xf numFmtId="0" fontId="9" fillId="7" borderId="0" xfId="2" applyFont="1" applyFill="1" applyAlignment="1" applyProtection="1">
      <alignment horizontal="center" vertical="center" wrapText="1"/>
    </xf>
    <xf numFmtId="0" fontId="9" fillId="7" borderId="0" xfId="2" applyFont="1" applyFill="1" applyBorder="1" applyAlignment="1" applyProtection="1">
      <alignment horizontal="center" vertical="center" wrapText="1"/>
    </xf>
    <xf numFmtId="0" fontId="9" fillId="6" borderId="0" xfId="2" applyFont="1" applyFill="1" applyBorder="1" applyAlignment="1" applyProtection="1">
      <alignment horizontal="center" vertical="center" wrapText="1"/>
    </xf>
    <xf numFmtId="0" fontId="9" fillId="6" borderId="0" xfId="2" applyFont="1" applyFill="1" applyAlignment="1" applyProtection="1">
      <alignment horizontal="center" vertical="center" wrapText="1"/>
    </xf>
    <xf numFmtId="0" fontId="5" fillId="8" borderId="3" xfId="2" applyFont="1" applyFill="1" applyBorder="1" applyAlignment="1" applyProtection="1">
      <alignment horizontal="left" vertical="center"/>
    </xf>
    <xf numFmtId="43" fontId="4" fillId="9" borderId="3" xfId="1" applyFont="1" applyFill="1" applyBorder="1" applyAlignment="1" applyProtection="1">
      <alignment horizontal="center" vertical="center" wrapText="1"/>
    </xf>
    <xf numFmtId="43" fontId="12" fillId="9" borderId="3" xfId="1" applyFont="1" applyFill="1" applyBorder="1" applyAlignment="1" applyProtection="1">
      <alignment horizontal="center" vertical="center" wrapText="1"/>
    </xf>
    <xf numFmtId="43" fontId="12" fillId="9" borderId="4" xfId="1" applyFont="1" applyFill="1" applyBorder="1" applyAlignment="1" applyProtection="1">
      <alignment horizontal="center" vertical="center" wrapText="1"/>
    </xf>
    <xf numFmtId="0" fontId="2" fillId="10" borderId="0" xfId="2" applyFill="1" applyBorder="1" applyProtection="1"/>
    <xf numFmtId="0" fontId="2" fillId="10" borderId="0" xfId="2" applyFill="1" applyProtection="1"/>
    <xf numFmtId="0" fontId="2" fillId="10" borderId="0" xfId="2" applyFont="1" applyFill="1" applyProtection="1"/>
    <xf numFmtId="0" fontId="5" fillId="11" borderId="3" xfId="2" applyFont="1" applyFill="1" applyBorder="1" applyAlignment="1" applyProtection="1">
      <alignment horizontal="left" vertical="center"/>
    </xf>
    <xf numFmtId="43" fontId="4" fillId="12" borderId="3" xfId="1" applyFont="1" applyFill="1" applyBorder="1" applyAlignment="1" applyProtection="1">
      <alignment horizontal="center" vertical="center" wrapText="1"/>
    </xf>
    <xf numFmtId="43" fontId="12" fillId="12" borderId="3" xfId="1" applyFont="1" applyFill="1" applyBorder="1" applyAlignment="1" applyProtection="1">
      <alignment horizontal="center" vertical="center" wrapText="1"/>
    </xf>
    <xf numFmtId="43" fontId="12" fillId="12" borderId="4" xfId="1" applyFont="1" applyFill="1" applyBorder="1" applyAlignment="1" applyProtection="1">
      <alignment horizontal="center" vertical="center" wrapText="1"/>
    </xf>
    <xf numFmtId="0" fontId="2" fillId="5" borderId="0" xfId="2" applyFill="1" applyBorder="1" applyProtection="1"/>
    <xf numFmtId="0" fontId="2" fillId="5" borderId="0" xfId="2" applyFill="1" applyProtection="1"/>
    <xf numFmtId="0" fontId="2" fillId="5" borderId="0" xfId="2" applyFont="1" applyFill="1" applyProtection="1"/>
    <xf numFmtId="0" fontId="5" fillId="13" borderId="3" xfId="2" applyFont="1" applyFill="1" applyBorder="1" applyAlignment="1" applyProtection="1">
      <alignment horizontal="left" vertical="center"/>
    </xf>
    <xf numFmtId="43" fontId="4" fillId="13" borderId="3" xfId="1" applyFont="1" applyFill="1" applyBorder="1" applyAlignment="1" applyProtection="1">
      <alignment horizontal="center" vertical="center" wrapText="1"/>
    </xf>
    <xf numFmtId="43" fontId="4" fillId="14" borderId="3" xfId="1" applyFont="1" applyFill="1" applyBorder="1" applyAlignment="1" applyProtection="1">
      <alignment horizontal="center" vertical="center" wrapText="1"/>
    </xf>
    <xf numFmtId="43" fontId="12" fillId="14" borderId="3" xfId="1" applyFont="1" applyFill="1" applyBorder="1" applyAlignment="1" applyProtection="1">
      <alignment horizontal="center" vertical="center" wrapText="1"/>
    </xf>
    <xf numFmtId="43" fontId="12" fillId="13" borderId="4" xfId="1" applyFont="1" applyFill="1" applyBorder="1" applyAlignment="1" applyProtection="1">
      <alignment horizontal="center" vertical="center" wrapText="1"/>
    </xf>
    <xf numFmtId="0" fontId="2" fillId="15" borderId="0" xfId="2" applyFill="1" applyBorder="1" applyProtection="1"/>
    <xf numFmtId="0" fontId="2" fillId="15" borderId="0" xfId="2" applyFill="1" applyProtection="1"/>
    <xf numFmtId="0" fontId="2" fillId="15" borderId="0" xfId="2" applyFont="1" applyFill="1" applyProtection="1"/>
    <xf numFmtId="0" fontId="5" fillId="16" borderId="3" xfId="2" applyFont="1" applyFill="1" applyBorder="1" applyAlignment="1" applyProtection="1">
      <alignment horizontal="left" vertical="center"/>
    </xf>
    <xf numFmtId="43" fontId="4" fillId="17" borderId="3" xfId="1" applyFont="1" applyFill="1" applyBorder="1" applyAlignment="1" applyProtection="1">
      <alignment horizontal="center" vertical="center" wrapText="1"/>
    </xf>
    <xf numFmtId="43" fontId="12" fillId="17" borderId="4" xfId="1" applyFont="1" applyFill="1" applyBorder="1" applyAlignment="1" applyProtection="1">
      <alignment horizontal="center" vertical="center" wrapText="1"/>
    </xf>
    <xf numFmtId="0" fontId="2" fillId="0" borderId="0" xfId="2" applyBorder="1" applyProtection="1"/>
    <xf numFmtId="0" fontId="2" fillId="0" borderId="0" xfId="2" applyProtection="1"/>
    <xf numFmtId="0" fontId="2" fillId="0" borderId="0" xfId="2" applyFont="1" applyProtection="1"/>
    <xf numFmtId="0" fontId="5" fillId="17" borderId="3" xfId="2" applyFont="1" applyFill="1" applyBorder="1" applyAlignment="1" applyProtection="1">
      <alignment horizontal="left" vertical="center"/>
    </xf>
    <xf numFmtId="164" fontId="4" fillId="14" borderId="3" xfId="1" applyNumberFormat="1" applyFont="1" applyFill="1" applyBorder="1" applyAlignment="1" applyProtection="1">
      <alignment horizontal="center" vertical="center" wrapText="1"/>
    </xf>
    <xf numFmtId="0" fontId="13" fillId="18" borderId="7" xfId="2" applyFont="1" applyFill="1" applyBorder="1" applyAlignment="1" applyProtection="1">
      <alignment vertical="center" wrapText="1"/>
    </xf>
    <xf numFmtId="43" fontId="4" fillId="9" borderId="4" xfId="1" applyFont="1" applyFill="1" applyBorder="1" applyAlignment="1" applyProtection="1">
      <alignment horizontal="center" vertical="center" wrapText="1"/>
    </xf>
    <xf numFmtId="0" fontId="8" fillId="10" borderId="0" xfId="2" applyFont="1" applyFill="1" applyBorder="1" applyAlignment="1" applyProtection="1">
      <alignment horizontal="center" vertical="center" wrapText="1"/>
    </xf>
    <xf numFmtId="0" fontId="8" fillId="10" borderId="0" xfId="2" applyFont="1" applyFill="1" applyAlignment="1" applyProtection="1">
      <alignment horizontal="center" vertical="center" wrapText="1"/>
    </xf>
    <xf numFmtId="0" fontId="8" fillId="5" borderId="0" xfId="2" applyFont="1" applyFill="1" applyBorder="1" applyAlignment="1" applyProtection="1">
      <alignment horizontal="center" vertical="center" wrapText="1"/>
    </xf>
    <xf numFmtId="0" fontId="8" fillId="5" borderId="0" xfId="2" applyFont="1" applyFill="1" applyAlignment="1" applyProtection="1">
      <alignment horizontal="center" vertical="center" wrapText="1"/>
    </xf>
    <xf numFmtId="0" fontId="5" fillId="14" borderId="3" xfId="2" applyFont="1" applyFill="1" applyBorder="1" applyAlignment="1" applyProtection="1">
      <alignment horizontal="left" vertical="center"/>
    </xf>
    <xf numFmtId="43" fontId="4" fillId="17" borderId="4" xfId="1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4" fillId="19" borderId="3" xfId="0" applyFont="1" applyFill="1" applyBorder="1" applyAlignment="1" applyProtection="1">
      <alignment horizontal="left" vertical="center" wrapText="1"/>
    </xf>
    <xf numFmtId="0" fontId="15" fillId="19" borderId="3" xfId="0" applyFont="1" applyFill="1" applyBorder="1" applyAlignment="1" applyProtection="1">
      <alignment horizontal="center" vertical="center" wrapText="1"/>
    </xf>
    <xf numFmtId="43" fontId="4" fillId="19" borderId="4" xfId="1" applyFont="1" applyFill="1" applyBorder="1" applyAlignment="1" applyProtection="1">
      <alignment horizontal="center" vertical="center"/>
    </xf>
    <xf numFmtId="43" fontId="15" fillId="19" borderId="4" xfId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4" fillId="2" borderId="3" xfId="0" applyFont="1" applyFill="1" applyBorder="1" applyAlignment="1" applyProtection="1">
      <alignment horizontal="left" vertical="center" wrapText="1"/>
    </xf>
    <xf numFmtId="0" fontId="4" fillId="20" borderId="3" xfId="2" applyFont="1" applyFill="1" applyBorder="1" applyAlignment="1" applyProtection="1">
      <alignment horizontal="center" vertical="center" wrapText="1"/>
    </xf>
    <xf numFmtId="43" fontId="4" fillId="20" borderId="4" xfId="1" applyFont="1" applyFill="1" applyBorder="1" applyAlignment="1" applyProtection="1">
      <alignment horizontal="center" vertical="center" wrapText="1"/>
    </xf>
    <xf numFmtId="43" fontId="16" fillId="20" borderId="4" xfId="1" applyFont="1" applyFill="1" applyBorder="1" applyAlignment="1" applyProtection="1">
      <alignment horizontal="center" vertical="center" wrapText="1"/>
    </xf>
    <xf numFmtId="43" fontId="17" fillId="20" borderId="4" xfId="1" applyFont="1" applyFill="1" applyBorder="1" applyAlignment="1" applyProtection="1">
      <alignment horizontal="center" vertical="center" wrapText="1"/>
    </xf>
    <xf numFmtId="0" fontId="2" fillId="21" borderId="0" xfId="2" applyFill="1" applyBorder="1" applyProtection="1"/>
    <xf numFmtId="0" fontId="2" fillId="21" borderId="0" xfId="2" applyFill="1" applyProtection="1"/>
    <xf numFmtId="0" fontId="2" fillId="21" borderId="0" xfId="2" applyFont="1" applyFill="1" applyProtection="1"/>
    <xf numFmtId="0" fontId="18" fillId="22" borderId="3" xfId="0" applyFont="1" applyFill="1" applyBorder="1" applyAlignment="1" applyProtection="1">
      <alignment horizontal="left" wrapText="1"/>
    </xf>
    <xf numFmtId="0" fontId="15" fillId="22" borderId="3" xfId="0" applyFont="1" applyFill="1" applyBorder="1" applyAlignment="1" applyProtection="1">
      <alignment horizontal="center" vertical="center" wrapText="1"/>
    </xf>
    <xf numFmtId="43" fontId="4" fillId="22" borderId="4" xfId="1" applyFont="1" applyFill="1" applyBorder="1" applyAlignment="1" applyProtection="1">
      <alignment horizontal="center" vertical="center" wrapText="1"/>
    </xf>
    <xf numFmtId="43" fontId="15" fillId="22" borderId="4" xfId="1" applyFont="1" applyFill="1" applyBorder="1" applyAlignment="1" applyProtection="1">
      <alignment horizontal="center" vertical="center" wrapText="1"/>
    </xf>
    <xf numFmtId="0" fontId="7" fillId="22" borderId="0" xfId="0" applyFont="1" applyFill="1" applyBorder="1" applyAlignment="1" applyProtection="1">
      <alignment wrapText="1"/>
    </xf>
    <xf numFmtId="0" fontId="7" fillId="22" borderId="0" xfId="0" applyFont="1" applyFill="1" applyAlignment="1" applyProtection="1">
      <alignment wrapText="1"/>
    </xf>
    <xf numFmtId="0" fontId="18" fillId="19" borderId="3" xfId="0" applyFont="1" applyFill="1" applyBorder="1" applyAlignment="1" applyProtection="1">
      <alignment horizontal="left" wrapText="1"/>
    </xf>
    <xf numFmtId="43" fontId="4" fillId="19" borderId="4" xfId="1" applyFont="1" applyFill="1" applyBorder="1" applyAlignment="1" applyProtection="1">
      <alignment horizontal="center" vertical="center" wrapText="1"/>
    </xf>
    <xf numFmtId="43" fontId="15" fillId="19" borderId="4" xfId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15" fillId="0" borderId="3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wrapText="1"/>
    </xf>
    <xf numFmtId="0" fontId="7" fillId="0" borderId="0" xfId="0" applyFont="1" applyAlignment="1" applyProtection="1">
      <alignment wrapText="1"/>
    </xf>
    <xf numFmtId="0" fontId="14" fillId="19" borderId="4" xfId="0" applyFont="1" applyFill="1" applyBorder="1" applyAlignment="1" applyProtection="1">
      <alignment horizontal="left" vertical="center" wrapText="1"/>
    </xf>
    <xf numFmtId="43" fontId="4" fillId="23" borderId="4" xfId="1" applyFont="1" applyFill="1" applyBorder="1" applyAlignment="1" applyProtection="1">
      <alignment horizontal="center" vertical="center" wrapText="1"/>
    </xf>
    <xf numFmtId="43" fontId="12" fillId="23" borderId="4" xfId="1" applyFont="1" applyFill="1" applyBorder="1" applyAlignment="1" applyProtection="1">
      <alignment horizontal="center" vertical="center" wrapText="1"/>
    </xf>
    <xf numFmtId="0" fontId="7" fillId="19" borderId="0" xfId="0" applyFont="1" applyFill="1" applyBorder="1" applyAlignment="1" applyProtection="1">
      <alignment wrapText="1"/>
    </xf>
    <xf numFmtId="0" fontId="7" fillId="19" borderId="0" xfId="0" applyFont="1" applyFill="1" applyAlignment="1" applyProtection="1">
      <alignment wrapText="1"/>
    </xf>
    <xf numFmtId="0" fontId="5" fillId="24" borderId="4" xfId="0" applyFont="1" applyFill="1" applyBorder="1" applyAlignment="1" applyProtection="1">
      <alignment horizontal="left" vertical="center" wrapText="1"/>
    </xf>
    <xf numFmtId="0" fontId="5" fillId="19" borderId="4" xfId="0" applyFont="1" applyFill="1" applyBorder="1" applyAlignment="1" applyProtection="1">
      <alignment horizontal="left" vertical="center" wrapText="1"/>
    </xf>
    <xf numFmtId="0" fontId="7" fillId="19" borderId="0" xfId="0" applyFont="1" applyFill="1" applyBorder="1" applyProtection="1"/>
    <xf numFmtId="0" fontId="7" fillId="19" borderId="0" xfId="0" applyFont="1" applyFill="1" applyProtection="1"/>
    <xf numFmtId="0" fontId="8" fillId="0" borderId="4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Protection="1"/>
    <xf numFmtId="0" fontId="19" fillId="0" borderId="0" xfId="0" applyFont="1" applyBorder="1" applyProtection="1"/>
    <xf numFmtId="0" fontId="19" fillId="0" borderId="0" xfId="0" applyFont="1" applyProtection="1"/>
    <xf numFmtId="0" fontId="8" fillId="0" borderId="4" xfId="0" applyFont="1" applyFill="1" applyBorder="1" applyAlignment="1" applyProtection="1">
      <alignment vertical="center" wrapText="1"/>
    </xf>
    <xf numFmtId="0" fontId="19" fillId="0" borderId="0" xfId="0" applyFont="1" applyFill="1" applyBorder="1" applyProtection="1"/>
    <xf numFmtId="0" fontId="19" fillId="0" borderId="0" xfId="0" applyFont="1" applyFill="1" applyProtection="1"/>
    <xf numFmtId="0" fontId="8" fillId="0" borderId="3" xfId="0" applyFont="1" applyFill="1" applyBorder="1" applyAlignment="1" applyProtection="1">
      <alignment vertical="center" wrapText="1"/>
    </xf>
    <xf numFmtId="0" fontId="8" fillId="24" borderId="4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Protection="1"/>
    <xf numFmtId="0" fontId="7" fillId="0" borderId="0" xfId="0" applyFont="1" applyBorder="1" applyProtection="1"/>
    <xf numFmtId="0" fontId="7" fillId="0" borderId="0" xfId="0" applyFont="1" applyProtection="1"/>
    <xf numFmtId="0" fontId="20" fillId="2" borderId="3" xfId="0" applyFont="1" applyFill="1" applyBorder="1" applyAlignment="1" applyProtection="1">
      <alignment horizontal="left" vertical="center" wrapText="1"/>
    </xf>
    <xf numFmtId="0" fontId="5" fillId="25" borderId="4" xfId="0" applyFont="1" applyFill="1" applyBorder="1" applyAlignment="1" applyProtection="1">
      <alignment horizontal="left" vertical="center" wrapText="1"/>
    </xf>
    <xf numFmtId="0" fontId="15" fillId="25" borderId="3" xfId="0" applyFont="1" applyFill="1" applyBorder="1" applyAlignment="1" applyProtection="1">
      <alignment horizontal="center" vertical="center" wrapText="1"/>
    </xf>
    <xf numFmtId="43" fontId="4" fillId="26" borderId="4" xfId="1" applyFont="1" applyFill="1" applyBorder="1" applyAlignment="1" applyProtection="1">
      <alignment horizontal="center" vertical="center" wrapText="1"/>
    </xf>
    <xf numFmtId="43" fontId="16" fillId="26" borderId="4" xfId="1" applyFont="1" applyFill="1" applyBorder="1" applyAlignment="1" applyProtection="1">
      <alignment horizontal="center" vertical="center" wrapText="1"/>
    </xf>
    <xf numFmtId="43" fontId="12" fillId="26" borderId="4" xfId="1" applyFont="1" applyFill="1" applyBorder="1" applyAlignment="1" applyProtection="1">
      <alignment horizontal="center" vertical="center" wrapText="1"/>
    </xf>
    <xf numFmtId="0" fontId="7" fillId="25" borderId="0" xfId="0" applyFont="1" applyFill="1" applyBorder="1" applyProtection="1"/>
    <xf numFmtId="0" fontId="7" fillId="25" borderId="0" xfId="0" applyFont="1" applyFill="1" applyProtection="1"/>
    <xf numFmtId="43" fontId="16" fillId="23" borderId="4" xfId="1" applyFont="1" applyFill="1" applyBorder="1" applyAlignment="1" applyProtection="1">
      <alignment horizontal="center" vertical="center" wrapText="1"/>
    </xf>
    <xf numFmtId="0" fontId="20" fillId="2" borderId="4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5" fillId="27" borderId="8" xfId="2" applyFont="1" applyFill="1" applyBorder="1" applyAlignment="1" applyProtection="1">
      <alignment horizontal="left" vertical="center" wrapText="1"/>
    </xf>
    <xf numFmtId="0" fontId="4" fillId="27" borderId="3" xfId="2" applyFont="1" applyFill="1" applyBorder="1" applyAlignment="1" applyProtection="1">
      <alignment horizontal="center" vertical="center" wrapText="1"/>
    </xf>
    <xf numFmtId="43" fontId="4" fillId="27" borderId="4" xfId="1" applyFont="1" applyFill="1" applyBorder="1" applyAlignment="1" applyProtection="1">
      <alignment horizontal="center" vertical="center" wrapText="1"/>
    </xf>
    <xf numFmtId="43" fontId="12" fillId="27" borderId="4" xfId="1" applyFont="1" applyFill="1" applyBorder="1" applyAlignment="1" applyProtection="1">
      <alignment horizontal="center" vertical="center" wrapText="1"/>
    </xf>
    <xf numFmtId="0" fontId="21" fillId="2" borderId="0" xfId="2" applyFont="1" applyFill="1" applyBorder="1" applyProtection="1"/>
    <xf numFmtId="0" fontId="21" fillId="28" borderId="0" xfId="2" applyFont="1" applyFill="1" applyBorder="1" applyProtection="1"/>
    <xf numFmtId="0" fontId="21" fillId="28" borderId="0" xfId="2" applyFont="1" applyFill="1" applyProtection="1"/>
    <xf numFmtId="0" fontId="8" fillId="22" borderId="9" xfId="0" applyFont="1" applyFill="1" applyBorder="1" applyAlignment="1" applyProtection="1">
      <alignment horizontal="left" vertical="center" wrapText="1"/>
    </xf>
    <xf numFmtId="43" fontId="4" fillId="29" borderId="4" xfId="1" applyFont="1" applyFill="1" applyBorder="1" applyAlignment="1" applyProtection="1">
      <alignment horizontal="center" vertical="center" wrapText="1"/>
    </xf>
    <xf numFmtId="43" fontId="16" fillId="29" borderId="4" xfId="1" applyFont="1" applyFill="1" applyBorder="1" applyAlignment="1" applyProtection="1">
      <alignment horizontal="center" vertical="center" wrapText="1"/>
    </xf>
    <xf numFmtId="43" fontId="17" fillId="29" borderId="4" xfId="1" applyFont="1" applyFill="1" applyBorder="1" applyAlignment="1" applyProtection="1">
      <alignment horizontal="center" vertical="center" wrapText="1"/>
    </xf>
    <xf numFmtId="0" fontId="8" fillId="24" borderId="9" xfId="0" applyFont="1" applyFill="1" applyBorder="1" applyAlignment="1" applyProtection="1">
      <alignment horizontal="left" vertical="center" wrapText="1"/>
    </xf>
    <xf numFmtId="2" fontId="15" fillId="22" borderId="3" xfId="0" applyNumberFormat="1" applyFont="1" applyFill="1" applyBorder="1" applyAlignment="1" applyProtection="1">
      <alignment horizontal="center" vertical="center" wrapText="1"/>
    </xf>
    <xf numFmtId="43" fontId="12" fillId="29" borderId="4" xfId="1" applyFont="1" applyFill="1" applyBorder="1" applyAlignment="1" applyProtection="1">
      <alignment horizontal="center" vertical="center" wrapText="1"/>
    </xf>
    <xf numFmtId="0" fontId="5" fillId="30" borderId="9" xfId="2" applyFont="1" applyFill="1" applyBorder="1" applyAlignment="1" applyProtection="1">
      <alignment horizontal="center" vertical="top" wrapText="1"/>
    </xf>
    <xf numFmtId="2" fontId="15" fillId="31" borderId="3" xfId="0" applyNumberFormat="1" applyFont="1" applyFill="1" applyBorder="1" applyAlignment="1" applyProtection="1">
      <alignment horizontal="center" vertical="center" wrapText="1"/>
    </xf>
    <xf numFmtId="43" fontId="4" fillId="32" borderId="4" xfId="1" applyFont="1" applyFill="1" applyBorder="1" applyAlignment="1" applyProtection="1">
      <alignment horizontal="center" vertical="center" wrapText="1"/>
    </xf>
    <xf numFmtId="43" fontId="16" fillId="32" borderId="4" xfId="1" applyFont="1" applyFill="1" applyBorder="1" applyAlignment="1" applyProtection="1">
      <alignment horizontal="center" vertical="center" wrapText="1"/>
    </xf>
    <xf numFmtId="43" fontId="15" fillId="31" borderId="4" xfId="1" applyFont="1" applyFill="1" applyBorder="1" applyAlignment="1" applyProtection="1">
      <alignment horizontal="center" vertical="center"/>
    </xf>
    <xf numFmtId="43" fontId="12" fillId="20" borderId="4" xfId="1" applyFont="1" applyFill="1" applyBorder="1" applyAlignment="1" applyProtection="1">
      <alignment horizontal="center" vertical="center" wrapText="1"/>
    </xf>
    <xf numFmtId="49" fontId="15" fillId="22" borderId="3" xfId="0" applyNumberFormat="1" applyFont="1" applyFill="1" applyBorder="1" applyAlignment="1" applyProtection="1">
      <alignment horizontal="center" vertical="center" wrapText="1"/>
    </xf>
    <xf numFmtId="0" fontId="5" fillId="33" borderId="9" xfId="2" applyFont="1" applyFill="1" applyBorder="1" applyAlignment="1" applyProtection="1">
      <alignment horizontal="center" vertical="top" wrapText="1"/>
    </xf>
    <xf numFmtId="49" fontId="15" fillId="31" borderId="3" xfId="0" applyNumberFormat="1" applyFont="1" applyFill="1" applyBorder="1" applyAlignment="1" applyProtection="1">
      <alignment horizontal="center" vertical="center" wrapText="1"/>
    </xf>
    <xf numFmtId="0" fontId="5" fillId="28" borderId="9" xfId="0" applyFont="1" applyFill="1" applyBorder="1" applyAlignment="1" applyProtection="1">
      <alignment horizontal="left" vertical="center" wrapText="1"/>
    </xf>
    <xf numFmtId="0" fontId="15" fillId="28" borderId="3" xfId="0" applyFont="1" applyFill="1" applyBorder="1" applyAlignment="1" applyProtection="1">
      <alignment horizontal="center" vertical="center" wrapText="1"/>
    </xf>
    <xf numFmtId="43" fontId="4" fillId="28" borderId="4" xfId="1" applyFont="1" applyFill="1" applyBorder="1" applyAlignment="1" applyProtection="1">
      <alignment horizontal="center" vertical="center"/>
    </xf>
    <xf numFmtId="43" fontId="16" fillId="27" borderId="4" xfId="1" applyFont="1" applyFill="1" applyBorder="1" applyAlignment="1" applyProtection="1">
      <alignment horizontal="center" vertical="center" wrapText="1"/>
    </xf>
    <xf numFmtId="43" fontId="15" fillId="28" borderId="4" xfId="1" applyFont="1" applyFill="1" applyBorder="1" applyAlignment="1" applyProtection="1">
      <alignment horizontal="center" vertical="center"/>
    </xf>
    <xf numFmtId="0" fontId="7" fillId="28" borderId="0" xfId="0" applyFont="1" applyFill="1" applyBorder="1" applyProtection="1"/>
    <xf numFmtId="0" fontId="7" fillId="28" borderId="0" xfId="0" applyFont="1" applyFill="1" applyProtection="1"/>
    <xf numFmtId="0" fontId="5" fillId="34" borderId="9" xfId="0" applyFont="1" applyFill="1" applyBorder="1" applyAlignment="1" applyProtection="1">
      <alignment horizontal="left" vertical="center" wrapText="1"/>
    </xf>
    <xf numFmtId="0" fontId="15" fillId="34" borderId="3" xfId="0" applyFont="1" applyFill="1" applyBorder="1" applyAlignment="1" applyProtection="1">
      <alignment horizontal="center" vertical="center" wrapText="1"/>
    </xf>
    <xf numFmtId="43" fontId="4" fillId="34" borderId="4" xfId="1" applyFont="1" applyFill="1" applyBorder="1" applyAlignment="1" applyProtection="1">
      <alignment horizontal="center" vertical="center"/>
    </xf>
    <xf numFmtId="43" fontId="4" fillId="35" borderId="4" xfId="1" applyFont="1" applyFill="1" applyBorder="1" applyAlignment="1" applyProtection="1">
      <alignment horizontal="center" vertical="center" wrapText="1"/>
    </xf>
    <xf numFmtId="43" fontId="15" fillId="34" borderId="4" xfId="1" applyFont="1" applyFill="1" applyBorder="1" applyAlignment="1" applyProtection="1">
      <alignment horizontal="center" vertical="center"/>
    </xf>
    <xf numFmtId="0" fontId="5" fillId="22" borderId="9" xfId="0" applyFont="1" applyFill="1" applyBorder="1" applyAlignment="1" applyProtection="1">
      <alignment horizontal="left" vertical="center" wrapText="1"/>
    </xf>
    <xf numFmtId="43" fontId="4" fillId="22" borderId="4" xfId="1" applyFont="1" applyFill="1" applyBorder="1" applyAlignment="1" applyProtection="1">
      <alignment horizontal="center" vertical="center"/>
    </xf>
    <xf numFmtId="43" fontId="15" fillId="22" borderId="4" xfId="1" applyFont="1" applyFill="1" applyBorder="1" applyAlignment="1" applyProtection="1">
      <alignment horizontal="center" vertical="center"/>
    </xf>
    <xf numFmtId="43" fontId="4" fillId="2" borderId="4" xfId="1" applyFont="1" applyFill="1" applyBorder="1" applyAlignment="1" applyProtection="1">
      <alignment horizontal="center" vertical="center"/>
    </xf>
    <xf numFmtId="43" fontId="16" fillId="2" borderId="4" xfId="1" applyFont="1" applyFill="1" applyBorder="1" applyAlignment="1" applyProtection="1">
      <alignment horizontal="center" vertical="center"/>
    </xf>
    <xf numFmtId="43" fontId="22" fillId="2" borderId="4" xfId="1" applyFont="1" applyFill="1" applyBorder="1" applyAlignment="1" applyProtection="1">
      <alignment horizontal="center" vertical="center"/>
    </xf>
    <xf numFmtId="0" fontId="5" fillId="36" borderId="9" xfId="2" applyFont="1" applyFill="1" applyBorder="1" applyAlignment="1" applyProtection="1">
      <alignment horizontal="center" vertical="center" wrapText="1"/>
    </xf>
    <xf numFmtId="49" fontId="4" fillId="36" borderId="10" xfId="2" applyNumberFormat="1" applyFont="1" applyFill="1" applyBorder="1" applyAlignment="1" applyProtection="1">
      <alignment horizontal="center" vertical="center" wrapText="1"/>
    </xf>
    <xf numFmtId="43" fontId="4" fillId="37" borderId="3" xfId="1" applyFont="1" applyFill="1" applyBorder="1" applyAlignment="1" applyProtection="1">
      <alignment horizontal="center" vertical="center" wrapText="1"/>
    </xf>
    <xf numFmtId="43" fontId="4" fillId="37" borderId="4" xfId="1" applyFont="1" applyFill="1" applyBorder="1" applyAlignment="1" applyProtection="1">
      <alignment horizontal="center" vertical="center" wrapText="1"/>
    </xf>
    <xf numFmtId="43" fontId="23" fillId="37" borderId="4" xfId="1" applyFont="1" applyFill="1" applyBorder="1" applyAlignment="1" applyProtection="1">
      <alignment horizontal="center" vertical="center" wrapText="1"/>
    </xf>
    <xf numFmtId="0" fontId="21" fillId="31" borderId="0" xfId="2" applyFont="1" applyFill="1" applyBorder="1" applyProtection="1"/>
    <xf numFmtId="0" fontId="21" fillId="31" borderId="0" xfId="2" applyFont="1" applyFill="1" applyProtection="1"/>
    <xf numFmtId="0" fontId="5" fillId="38" borderId="9" xfId="2" applyFont="1" applyFill="1" applyBorder="1" applyAlignment="1" applyProtection="1">
      <alignment horizontal="left" vertical="center" wrapText="1"/>
    </xf>
    <xf numFmtId="49" fontId="23" fillId="38" borderId="10" xfId="2" applyNumberFormat="1" applyFont="1" applyFill="1" applyBorder="1" applyAlignment="1" applyProtection="1">
      <alignment horizontal="center" vertical="center" wrapText="1"/>
    </xf>
    <xf numFmtId="43" fontId="23" fillId="39" borderId="3" xfId="1" applyFont="1" applyFill="1" applyBorder="1" applyAlignment="1" applyProtection="1">
      <alignment horizontal="center" vertical="center" wrapText="1"/>
    </xf>
    <xf numFmtId="43" fontId="23" fillId="39" borderId="4" xfId="1" applyFont="1" applyFill="1" applyBorder="1" applyAlignment="1" applyProtection="1">
      <alignment horizontal="center" vertical="center" wrapText="1"/>
    </xf>
    <xf numFmtId="0" fontId="5" fillId="7" borderId="9" xfId="2" applyFont="1" applyFill="1" applyBorder="1" applyAlignment="1" applyProtection="1">
      <alignment horizontal="left" wrapText="1"/>
    </xf>
    <xf numFmtId="49" fontId="4" fillId="40" borderId="10" xfId="2" applyNumberFormat="1" applyFont="1" applyFill="1" applyBorder="1" applyAlignment="1" applyProtection="1">
      <alignment horizontal="center" vertical="center" wrapText="1"/>
    </xf>
    <xf numFmtId="43" fontId="23" fillId="41" borderId="3" xfId="1" applyFont="1" applyFill="1" applyBorder="1" applyAlignment="1" applyProtection="1">
      <alignment horizontal="center" vertical="center" wrapText="1"/>
    </xf>
    <xf numFmtId="43" fontId="24" fillId="2" borderId="3" xfId="1" applyFont="1" applyFill="1" applyBorder="1" applyProtection="1"/>
    <xf numFmtId="43" fontId="25" fillId="2" borderId="3" xfId="1" applyFont="1" applyFill="1" applyBorder="1" applyProtection="1"/>
    <xf numFmtId="43" fontId="25" fillId="2" borderId="4" xfId="1" applyFont="1" applyFill="1" applyBorder="1" applyProtection="1"/>
    <xf numFmtId="0" fontId="2" fillId="25" borderId="0" xfId="2" applyFill="1" applyBorder="1" applyProtection="1"/>
    <xf numFmtId="0" fontId="2" fillId="25" borderId="0" xfId="2" applyFill="1" applyProtection="1"/>
    <xf numFmtId="0" fontId="2" fillId="25" borderId="0" xfId="2" applyFont="1" applyFill="1" applyProtection="1"/>
    <xf numFmtId="49" fontId="4" fillId="38" borderId="10" xfId="2" applyNumberFormat="1" applyFont="1" applyFill="1" applyBorder="1" applyAlignment="1" applyProtection="1">
      <alignment horizontal="center" vertical="center" wrapText="1"/>
    </xf>
    <xf numFmtId="0" fontId="21" fillId="25" borderId="0" xfId="2" applyFont="1" applyFill="1" applyBorder="1" applyProtection="1"/>
    <xf numFmtId="0" fontId="21" fillId="25" borderId="0" xfId="2" applyFont="1" applyFill="1" applyProtection="1"/>
    <xf numFmtId="43" fontId="4" fillId="41" borderId="11" xfId="1" applyFont="1" applyFill="1" applyBorder="1" applyAlignment="1" applyProtection="1">
      <alignment horizontal="center" vertical="center" wrapText="1"/>
    </xf>
    <xf numFmtId="0" fontId="2" fillId="2" borderId="0" xfId="2" applyFont="1" applyFill="1" applyBorder="1" applyProtection="1"/>
    <xf numFmtId="0" fontId="2" fillId="2" borderId="0" xfId="2" applyFont="1" applyFill="1" applyProtection="1"/>
    <xf numFmtId="1" fontId="4" fillId="2" borderId="4" xfId="2" applyNumberFormat="1" applyFont="1" applyFill="1" applyBorder="1" applyAlignment="1" applyProtection="1">
      <alignment horizontal="center" wrapText="1"/>
    </xf>
    <xf numFmtId="43" fontId="4" fillId="2" borderId="12" xfId="1" applyFont="1" applyFill="1" applyBorder="1" applyAlignment="1" applyProtection="1">
      <alignment horizontal="center" vertical="center"/>
      <protection locked="0"/>
    </xf>
    <xf numFmtId="43" fontId="16" fillId="2" borderId="3" xfId="1" applyFont="1" applyFill="1" applyBorder="1" applyAlignment="1" applyProtection="1">
      <alignment wrapText="1"/>
    </xf>
    <xf numFmtId="43" fontId="16" fillId="2" borderId="4" xfId="1" applyFont="1" applyFill="1" applyBorder="1" applyAlignment="1" applyProtection="1">
      <alignment wrapText="1"/>
    </xf>
    <xf numFmtId="0" fontId="5" fillId="2" borderId="0" xfId="2" applyFont="1" applyFill="1" applyBorder="1" applyAlignment="1" applyProtection="1">
      <alignment wrapText="1"/>
    </xf>
    <xf numFmtId="0" fontId="5" fillId="2" borderId="0" xfId="2" applyFont="1" applyFill="1" applyBorder="1" applyAlignment="1">
      <alignment wrapText="1"/>
    </xf>
    <xf numFmtId="0" fontId="5" fillId="2" borderId="0" xfId="2" applyFont="1" applyFill="1" applyAlignment="1">
      <alignment wrapText="1"/>
    </xf>
    <xf numFmtId="0" fontId="5" fillId="42" borderId="9" xfId="2" applyFont="1" applyFill="1" applyBorder="1" applyAlignment="1" applyProtection="1">
      <alignment horizontal="left" wrapText="1"/>
    </xf>
    <xf numFmtId="1" fontId="4" fillId="19" borderId="4" xfId="2" applyNumberFormat="1" applyFont="1" applyFill="1" applyBorder="1" applyAlignment="1" applyProtection="1">
      <alignment horizontal="center" wrapText="1"/>
    </xf>
    <xf numFmtId="43" fontId="4" fillId="19" borderId="3" xfId="1" applyFont="1" applyFill="1" applyBorder="1" applyAlignment="1" applyProtection="1">
      <alignment horizontal="center" vertical="center"/>
      <protection locked="0"/>
    </xf>
    <xf numFmtId="43" fontId="4" fillId="19" borderId="4" xfId="1" applyFont="1" applyFill="1" applyBorder="1" applyAlignment="1" applyProtection="1">
      <alignment horizontal="center" vertical="center"/>
      <protection locked="0"/>
    </xf>
    <xf numFmtId="43" fontId="4" fillId="7" borderId="3" xfId="1" applyFont="1" applyFill="1" applyBorder="1" applyAlignment="1" applyProtection="1">
      <alignment horizontal="center" vertical="center"/>
      <protection locked="0"/>
    </xf>
    <xf numFmtId="0" fontId="5" fillId="25" borderId="0" xfId="2" applyFont="1" applyFill="1" applyBorder="1" applyAlignment="1">
      <alignment wrapText="1"/>
    </xf>
    <xf numFmtId="0" fontId="5" fillId="25" borderId="0" xfId="2" applyFont="1" applyFill="1" applyAlignment="1">
      <alignment wrapText="1"/>
    </xf>
    <xf numFmtId="43" fontId="4" fillId="42" borderId="3" xfId="1" applyFont="1" applyFill="1" applyBorder="1" applyAlignment="1" applyProtection="1">
      <alignment horizontal="center" vertical="center"/>
      <protection locked="0"/>
    </xf>
    <xf numFmtId="43" fontId="4" fillId="42" borderId="4" xfId="1" applyFont="1" applyFill="1" applyBorder="1" applyAlignment="1" applyProtection="1">
      <alignment horizontal="center" vertical="center"/>
      <protection locked="0"/>
    </xf>
    <xf numFmtId="1" fontId="4" fillId="7" borderId="4" xfId="2" applyNumberFormat="1" applyFont="1" applyFill="1" applyBorder="1" applyAlignment="1" applyProtection="1">
      <alignment horizontal="center" wrapText="1"/>
    </xf>
    <xf numFmtId="43" fontId="26" fillId="2" borderId="3" xfId="1" applyFont="1" applyFill="1" applyBorder="1" applyProtection="1"/>
    <xf numFmtId="43" fontId="27" fillId="2" borderId="3" xfId="1" applyFont="1" applyFill="1" applyBorder="1" applyProtection="1"/>
    <xf numFmtId="43" fontId="27" fillId="2" borderId="4" xfId="1" applyFont="1" applyFill="1" applyBorder="1" applyProtection="1"/>
    <xf numFmtId="0" fontId="2" fillId="25" borderId="0" xfId="2" applyFill="1" applyBorder="1"/>
    <xf numFmtId="0" fontId="2" fillId="25" borderId="0" xfId="2" applyFill="1"/>
    <xf numFmtId="0" fontId="2" fillId="25" borderId="0" xfId="2" applyFont="1" applyFill="1"/>
    <xf numFmtId="0" fontId="5" fillId="23" borderId="9" xfId="2" applyFont="1" applyFill="1" applyBorder="1" applyAlignment="1" applyProtection="1">
      <alignment horizontal="left" wrapText="1"/>
    </xf>
    <xf numFmtId="165" fontId="4" fillId="23" borderId="4" xfId="2" applyNumberFormat="1" applyFont="1" applyFill="1" applyBorder="1" applyAlignment="1" applyProtection="1">
      <alignment horizontal="center" wrapText="1"/>
    </xf>
    <xf numFmtId="43" fontId="4" fillId="23" borderId="3" xfId="1" applyFont="1" applyFill="1" applyBorder="1" applyAlignment="1" applyProtection="1">
      <alignment horizontal="center" vertical="center"/>
    </xf>
    <xf numFmtId="43" fontId="4" fillId="23" borderId="4" xfId="1" applyFont="1" applyFill="1" applyBorder="1" applyAlignment="1" applyProtection="1">
      <alignment horizontal="center" vertical="center"/>
    </xf>
    <xf numFmtId="0" fontId="13" fillId="43" borderId="9" xfId="2" applyFont="1" applyFill="1" applyBorder="1" applyAlignment="1" applyProtection="1">
      <alignment horizontal="left" wrapText="1"/>
    </xf>
    <xf numFmtId="165" fontId="23" fillId="43" borderId="4" xfId="2" applyNumberFormat="1" applyFont="1" applyFill="1" applyBorder="1" applyAlignment="1" applyProtection="1">
      <alignment horizontal="center" wrapText="1"/>
    </xf>
    <xf numFmtId="43" fontId="23" fillId="43" borderId="3" xfId="1" applyFont="1" applyFill="1" applyBorder="1" applyAlignment="1" applyProtection="1">
      <alignment horizontal="center" vertical="center"/>
    </xf>
    <xf numFmtId="43" fontId="4" fillId="43" borderId="4" xfId="1" applyFont="1" applyFill="1" applyBorder="1" applyAlignment="1" applyProtection="1">
      <alignment horizontal="center" vertical="center" wrapText="1"/>
    </xf>
    <xf numFmtId="43" fontId="23" fillId="43" borderId="4" xfId="1" applyFont="1" applyFill="1" applyBorder="1" applyAlignment="1" applyProtection="1">
      <alignment horizontal="center" vertical="center"/>
    </xf>
    <xf numFmtId="0" fontId="28" fillId="4" borderId="0" xfId="2" applyFont="1" applyFill="1" applyBorder="1" applyProtection="1"/>
    <xf numFmtId="0" fontId="28" fillId="4" borderId="0" xfId="2" applyFont="1" applyFill="1" applyProtection="1"/>
    <xf numFmtId="0" fontId="8" fillId="7" borderId="9" xfId="2" applyFont="1" applyFill="1" applyBorder="1" applyAlignment="1" applyProtection="1">
      <alignment horizontal="left" vertical="top" wrapText="1"/>
    </xf>
    <xf numFmtId="1" fontId="4" fillId="0" borderId="4" xfId="2" applyNumberFormat="1" applyFont="1" applyBorder="1" applyAlignment="1" applyProtection="1">
      <alignment horizontal="center" vertical="center"/>
    </xf>
    <xf numFmtId="43" fontId="16" fillId="0" borderId="12" xfId="1" applyFont="1" applyBorder="1" applyAlignment="1" applyProtection="1">
      <alignment horizontal="center" vertical="center"/>
      <protection locked="0"/>
    </xf>
    <xf numFmtId="0" fontId="8" fillId="2" borderId="0" xfId="2" applyFont="1" applyFill="1" applyBorder="1" applyAlignment="1" applyProtection="1">
      <alignment wrapText="1"/>
    </xf>
    <xf numFmtId="0" fontId="8" fillId="2" borderId="0" xfId="2" applyFont="1" applyFill="1" applyBorder="1" applyAlignment="1" applyProtection="1">
      <alignment wrapText="1"/>
      <protection locked="0"/>
    </xf>
    <xf numFmtId="0" fontId="8" fillId="0" borderId="0" xfId="2" applyFont="1" applyBorder="1" applyAlignment="1" applyProtection="1">
      <alignment wrapText="1"/>
      <protection locked="0"/>
    </xf>
    <xf numFmtId="0" fontId="8" fillId="0" borderId="0" xfId="2" applyFont="1" applyAlignment="1" applyProtection="1">
      <alignment wrapText="1"/>
      <protection locked="0"/>
    </xf>
    <xf numFmtId="0" fontId="8" fillId="7" borderId="9" xfId="2" applyFont="1" applyFill="1" applyBorder="1" applyAlignment="1" applyProtection="1">
      <alignment horizontal="left" wrapText="1"/>
    </xf>
    <xf numFmtId="0" fontId="2" fillId="2" borderId="0" xfId="2" applyFill="1" applyBorder="1" applyProtection="1">
      <protection locked="0"/>
    </xf>
    <xf numFmtId="0" fontId="2" fillId="0" borderId="0" xfId="2" applyBorder="1" applyProtection="1">
      <protection locked="0"/>
    </xf>
    <xf numFmtId="0" fontId="2" fillId="0" borderId="0" xfId="2" applyProtection="1">
      <protection locked="0"/>
    </xf>
    <xf numFmtId="0" fontId="2" fillId="0" borderId="0" xfId="2" applyFont="1" applyProtection="1">
      <protection locked="0"/>
    </xf>
    <xf numFmtId="0" fontId="5" fillId="23" borderId="9" xfId="2" applyFont="1" applyFill="1" applyBorder="1" applyAlignment="1" applyProtection="1">
      <alignment horizontal="left" vertical="center" wrapText="1"/>
    </xf>
    <xf numFmtId="0" fontId="5" fillId="2" borderId="0" xfId="2" applyFont="1" applyFill="1" applyBorder="1" applyAlignment="1" applyProtection="1">
      <alignment vertical="center" wrapText="1"/>
    </xf>
    <xf numFmtId="0" fontId="5" fillId="25" borderId="0" xfId="2" applyFont="1" applyFill="1" applyBorder="1" applyAlignment="1" applyProtection="1">
      <alignment vertical="center" wrapText="1"/>
    </xf>
    <xf numFmtId="0" fontId="5" fillId="25" borderId="0" xfId="2" applyFont="1" applyFill="1" applyAlignment="1" applyProtection="1">
      <alignment vertical="center" wrapText="1"/>
    </xf>
    <xf numFmtId="0" fontId="8" fillId="2" borderId="0" xfId="2" applyFont="1" applyFill="1" applyBorder="1" applyAlignment="1">
      <alignment wrapText="1"/>
    </xf>
    <xf numFmtId="0" fontId="8" fillId="0" borderId="0" xfId="2" applyFont="1" applyBorder="1" applyAlignment="1">
      <alignment wrapText="1"/>
    </xf>
    <xf numFmtId="0" fontId="8" fillId="0" borderId="0" xfId="2" applyFont="1" applyAlignment="1">
      <alignment wrapText="1"/>
    </xf>
    <xf numFmtId="0" fontId="8" fillId="44" borderId="5" xfId="2" applyFont="1" applyFill="1" applyBorder="1" applyAlignment="1" applyProtection="1">
      <alignment vertical="center" wrapText="1"/>
    </xf>
    <xf numFmtId="0" fontId="8" fillId="2" borderId="5" xfId="2" applyFont="1" applyFill="1" applyBorder="1" applyAlignment="1" applyProtection="1">
      <alignment wrapText="1"/>
    </xf>
    <xf numFmtId="0" fontId="4" fillId="2" borderId="4" xfId="2" applyFont="1" applyFill="1" applyBorder="1" applyAlignment="1" applyProtection="1">
      <alignment horizontal="center" vertical="center" wrapText="1"/>
    </xf>
    <xf numFmtId="0" fontId="8" fillId="2" borderId="5" xfId="2" applyFont="1" applyFill="1" applyBorder="1" applyAlignment="1" applyProtection="1">
      <alignment vertical="top" wrapText="1"/>
    </xf>
    <xf numFmtId="0" fontId="8" fillId="2" borderId="5" xfId="2" applyFont="1" applyFill="1" applyBorder="1" applyAlignment="1" applyProtection="1">
      <alignment horizontal="left" vertical="top" wrapText="1"/>
    </xf>
    <xf numFmtId="43" fontId="16" fillId="6" borderId="12" xfId="1" applyFont="1" applyFill="1" applyBorder="1" applyAlignment="1" applyProtection="1">
      <alignment horizontal="center" vertical="center"/>
      <protection locked="0"/>
    </xf>
    <xf numFmtId="43" fontId="16" fillId="7" borderId="3" xfId="1" applyFont="1" applyFill="1" applyBorder="1" applyAlignment="1" applyProtection="1">
      <alignment wrapText="1"/>
    </xf>
    <xf numFmtId="43" fontId="16" fillId="7" borderId="4" xfId="1" applyFont="1" applyFill="1" applyBorder="1" applyAlignment="1" applyProtection="1">
      <alignment wrapText="1"/>
    </xf>
    <xf numFmtId="0" fontId="8" fillId="7" borderId="0" xfId="2" applyFont="1" applyFill="1" applyBorder="1" applyAlignment="1" applyProtection="1">
      <alignment wrapText="1"/>
    </xf>
    <xf numFmtId="0" fontId="8" fillId="7" borderId="0" xfId="2" applyFont="1" applyFill="1" applyBorder="1" applyAlignment="1">
      <alignment wrapText="1"/>
    </xf>
    <xf numFmtId="0" fontId="8" fillId="6" borderId="0" xfId="2" applyFont="1" applyFill="1" applyBorder="1" applyAlignment="1">
      <alignment wrapText="1"/>
    </xf>
    <xf numFmtId="0" fontId="8" fillId="6" borderId="0" xfId="2" applyFont="1" applyFill="1" applyAlignment="1">
      <alignment wrapText="1"/>
    </xf>
    <xf numFmtId="0" fontId="8" fillId="45" borderId="5" xfId="2" applyFont="1" applyFill="1" applyBorder="1" applyAlignment="1" applyProtection="1">
      <alignment horizontal="left" vertical="center" wrapText="1"/>
    </xf>
    <xf numFmtId="0" fontId="4" fillId="45" borderId="4" xfId="2" applyFont="1" applyFill="1" applyBorder="1" applyAlignment="1" applyProtection="1">
      <alignment horizontal="center" vertical="center" wrapText="1"/>
    </xf>
    <xf numFmtId="1" fontId="4" fillId="45" borderId="4" xfId="2" applyNumberFormat="1" applyFont="1" applyFill="1" applyBorder="1" applyAlignment="1" applyProtection="1">
      <alignment horizontal="center" vertical="center"/>
    </xf>
    <xf numFmtId="0" fontId="5" fillId="25" borderId="0" xfId="2" applyFont="1" applyFill="1" applyBorder="1" applyAlignment="1" applyProtection="1">
      <alignment wrapText="1"/>
    </xf>
    <xf numFmtId="0" fontId="5" fillId="25" borderId="0" xfId="2" applyFont="1" applyFill="1" applyAlignment="1" applyProtection="1">
      <alignment wrapText="1"/>
    </xf>
    <xf numFmtId="0" fontId="8" fillId="2" borderId="9" xfId="2" applyFont="1" applyFill="1" applyBorder="1" applyAlignment="1" applyProtection="1">
      <alignment vertical="top" wrapText="1"/>
    </xf>
    <xf numFmtId="1" fontId="4" fillId="0" borderId="4" xfId="2" applyNumberFormat="1" applyFont="1" applyBorder="1" applyAlignment="1" applyProtection="1">
      <alignment horizontal="center"/>
    </xf>
    <xf numFmtId="0" fontId="8" fillId="7" borderId="9" xfId="2" applyFont="1" applyFill="1" applyBorder="1" applyAlignment="1" applyProtection="1">
      <alignment vertical="top" wrapText="1"/>
    </xf>
    <xf numFmtId="0" fontId="5" fillId="0" borderId="0" xfId="2" applyFont="1" applyBorder="1" applyAlignment="1">
      <alignment wrapText="1"/>
    </xf>
    <xf numFmtId="0" fontId="5" fillId="0" borderId="0" xfId="2" applyFont="1" applyAlignment="1">
      <alignment wrapText="1"/>
    </xf>
    <xf numFmtId="0" fontId="8" fillId="7" borderId="9" xfId="2" applyFont="1" applyFill="1" applyBorder="1" applyAlignment="1" applyProtection="1">
      <alignment vertical="center" wrapText="1"/>
    </xf>
    <xf numFmtId="1" fontId="4" fillId="6" borderId="4" xfId="2" applyNumberFormat="1" applyFont="1" applyFill="1" applyBorder="1" applyAlignment="1" applyProtection="1">
      <alignment horizontal="center" vertical="center"/>
    </xf>
    <xf numFmtId="43" fontId="16" fillId="7" borderId="3" xfId="1" applyFont="1" applyFill="1" applyBorder="1" applyAlignment="1" applyProtection="1">
      <alignment vertical="center" wrapText="1"/>
    </xf>
    <xf numFmtId="43" fontId="16" fillId="7" borderId="4" xfId="1" applyFont="1" applyFill="1" applyBorder="1" applyAlignment="1" applyProtection="1">
      <alignment vertical="center" wrapText="1"/>
    </xf>
    <xf numFmtId="0" fontId="5" fillId="7" borderId="0" xfId="2" applyFont="1" applyFill="1" applyBorder="1" applyAlignment="1" applyProtection="1">
      <alignment vertical="center" wrapText="1"/>
    </xf>
    <xf numFmtId="0" fontId="5" fillId="7" borderId="0" xfId="2" applyFont="1" applyFill="1" applyBorder="1" applyAlignment="1">
      <alignment vertical="center" wrapText="1"/>
    </xf>
    <xf numFmtId="0" fontId="5" fillId="6" borderId="0" xfId="2" applyFont="1" applyFill="1" applyBorder="1" applyAlignment="1">
      <alignment vertical="center" wrapText="1"/>
    </xf>
    <xf numFmtId="0" fontId="5" fillId="6" borderId="0" xfId="2" applyFont="1" applyFill="1" applyAlignment="1">
      <alignment vertical="center" wrapText="1"/>
    </xf>
    <xf numFmtId="49" fontId="8" fillId="2" borderId="5" xfId="3" applyNumberFormat="1" applyFont="1" applyFill="1" applyBorder="1" applyAlignment="1" applyProtection="1">
      <alignment wrapText="1"/>
    </xf>
    <xf numFmtId="43" fontId="16" fillId="2" borderId="12" xfId="1" applyFont="1" applyFill="1" applyBorder="1" applyAlignment="1" applyProtection="1">
      <alignment horizontal="center" vertical="center"/>
      <protection locked="0"/>
    </xf>
    <xf numFmtId="0" fontId="5" fillId="46" borderId="5" xfId="2" applyFont="1" applyFill="1" applyBorder="1" applyAlignment="1" applyProtection="1">
      <alignment horizontal="left" vertical="center" wrapText="1"/>
    </xf>
    <xf numFmtId="1" fontId="4" fillId="46" borderId="4" xfId="2" applyNumberFormat="1" applyFont="1" applyFill="1" applyBorder="1" applyAlignment="1" applyProtection="1">
      <alignment horizontal="center" vertical="center"/>
    </xf>
    <xf numFmtId="43" fontId="29" fillId="46" borderId="12" xfId="1" applyFont="1" applyFill="1" applyBorder="1" applyAlignment="1" applyProtection="1">
      <alignment horizontal="center" vertical="center"/>
      <protection locked="0"/>
    </xf>
    <xf numFmtId="43" fontId="24" fillId="2" borderId="4" xfId="1" applyFont="1" applyFill="1" applyBorder="1" applyProtection="1"/>
    <xf numFmtId="0" fontId="30" fillId="2" borderId="0" xfId="2" applyFont="1" applyFill="1" applyBorder="1" applyProtection="1"/>
    <xf numFmtId="0" fontId="30" fillId="2" borderId="0" xfId="2" applyFont="1" applyFill="1" applyBorder="1"/>
    <xf numFmtId="0" fontId="30" fillId="2" borderId="0" xfId="2" applyFont="1" applyFill="1"/>
    <xf numFmtId="1" fontId="4" fillId="7" borderId="4" xfId="2" applyNumberFormat="1" applyFont="1" applyFill="1" applyBorder="1" applyAlignment="1" applyProtection="1">
      <alignment horizontal="center"/>
    </xf>
    <xf numFmtId="0" fontId="30" fillId="0" borderId="0" xfId="2" applyFont="1" applyBorder="1"/>
    <xf numFmtId="0" fontId="30" fillId="0" borderId="0" xfId="2" applyFont="1"/>
    <xf numFmtId="1" fontId="4" fillId="6" borderId="4" xfId="2" applyNumberFormat="1" applyFont="1" applyFill="1" applyBorder="1" applyAlignment="1" applyProtection="1">
      <alignment horizontal="center"/>
    </xf>
    <xf numFmtId="0" fontId="31" fillId="7" borderId="0" xfId="2" applyFont="1" applyFill="1" applyBorder="1" applyAlignment="1" applyProtection="1">
      <alignment wrapText="1"/>
    </xf>
    <xf numFmtId="0" fontId="31" fillId="7" borderId="0" xfId="2" applyFont="1" applyFill="1" applyBorder="1" applyAlignment="1">
      <alignment wrapText="1"/>
    </xf>
    <xf numFmtId="0" fontId="31" fillId="6" borderId="0" xfId="2" applyFont="1" applyFill="1" applyBorder="1" applyAlignment="1">
      <alignment wrapText="1"/>
    </xf>
    <xf numFmtId="0" fontId="31" fillId="6" borderId="0" xfId="2" applyFont="1" applyFill="1" applyAlignment="1">
      <alignment wrapText="1"/>
    </xf>
    <xf numFmtId="0" fontId="8" fillId="45" borderId="9" xfId="2" applyFont="1" applyFill="1" applyBorder="1" applyAlignment="1" applyProtection="1">
      <alignment vertical="top" wrapText="1"/>
    </xf>
    <xf numFmtId="1" fontId="4" fillId="45" borderId="4" xfId="2" applyNumberFormat="1" applyFont="1" applyFill="1" applyBorder="1" applyAlignment="1" applyProtection="1">
      <alignment horizontal="center"/>
    </xf>
    <xf numFmtId="0" fontId="32" fillId="45" borderId="9" xfId="2" applyFont="1" applyFill="1" applyBorder="1" applyAlignment="1" applyProtection="1">
      <alignment vertical="center" wrapText="1"/>
    </xf>
    <xf numFmtId="43" fontId="16" fillId="2" borderId="3" xfId="1" applyFont="1" applyFill="1" applyBorder="1" applyAlignment="1" applyProtection="1">
      <alignment vertical="center" wrapText="1"/>
    </xf>
    <xf numFmtId="43" fontId="16" fillId="2" borderId="4" xfId="1" applyFont="1" applyFill="1" applyBorder="1" applyAlignment="1" applyProtection="1">
      <alignment vertical="center" wrapText="1"/>
    </xf>
    <xf numFmtId="0" fontId="5" fillId="2" borderId="0" xfId="2" applyFont="1" applyFill="1" applyBorder="1" applyAlignment="1">
      <alignment vertical="center" wrapText="1"/>
    </xf>
    <xf numFmtId="0" fontId="5" fillId="0" borderId="0" xfId="2" applyFont="1" applyBorder="1" applyAlignment="1">
      <alignment vertical="center" wrapText="1"/>
    </xf>
    <xf numFmtId="0" fontId="5" fillId="0" borderId="0" xfId="2" applyFont="1" applyAlignment="1">
      <alignment vertical="center" wrapText="1"/>
    </xf>
    <xf numFmtId="1" fontId="4" fillId="23" borderId="4" xfId="2" applyNumberFormat="1" applyFont="1" applyFill="1" applyBorder="1" applyAlignment="1" applyProtection="1">
      <alignment horizontal="center" wrapText="1"/>
    </xf>
    <xf numFmtId="43" fontId="4" fillId="23" borderId="3" xfId="1" applyFont="1" applyFill="1" applyBorder="1" applyAlignment="1" applyProtection="1">
      <alignment horizontal="center" vertical="center"/>
      <protection locked="0"/>
    </xf>
    <xf numFmtId="43" fontId="4" fillId="19" borderId="3" xfId="1" applyFont="1" applyFill="1" applyBorder="1" applyAlignment="1" applyProtection="1">
      <alignment wrapText="1"/>
    </xf>
    <xf numFmtId="43" fontId="4" fillId="19" borderId="4" xfId="1" applyFont="1" applyFill="1" applyBorder="1" applyAlignment="1" applyProtection="1">
      <alignment wrapText="1"/>
    </xf>
    <xf numFmtId="0" fontId="13" fillId="26" borderId="9" xfId="2" applyFont="1" applyFill="1" applyBorder="1" applyAlignment="1" applyProtection="1">
      <alignment horizontal="left" vertical="center" wrapText="1"/>
    </xf>
    <xf numFmtId="165" fontId="23" fillId="26" borderId="4" xfId="2" applyNumberFormat="1" applyFont="1" applyFill="1" applyBorder="1" applyAlignment="1" applyProtection="1">
      <alignment horizontal="center" wrapText="1"/>
    </xf>
    <xf numFmtId="43" fontId="23" fillId="26" borderId="3" xfId="1" applyFont="1" applyFill="1" applyBorder="1" applyAlignment="1" applyProtection="1">
      <alignment horizontal="center" vertical="center"/>
    </xf>
    <xf numFmtId="43" fontId="23" fillId="26" borderId="4" xfId="1" applyFont="1" applyFill="1" applyBorder="1" applyAlignment="1" applyProtection="1">
      <alignment horizontal="center" vertical="center"/>
    </xf>
    <xf numFmtId="0" fontId="13" fillId="2" borderId="0" xfId="2" applyFont="1" applyFill="1" applyBorder="1" applyAlignment="1" applyProtection="1">
      <alignment vertical="center" wrapText="1"/>
    </xf>
    <xf numFmtId="0" fontId="13" fillId="25" borderId="0" xfId="2" applyFont="1" applyFill="1" applyBorder="1" applyAlignment="1" applyProtection="1">
      <alignment vertical="center" wrapText="1"/>
    </xf>
    <xf numFmtId="0" fontId="13" fillId="25" borderId="0" xfId="2" applyFont="1" applyFill="1" applyAlignment="1" applyProtection="1">
      <alignment vertical="center" wrapText="1"/>
    </xf>
    <xf numFmtId="0" fontId="5" fillId="47" borderId="0" xfId="2" applyFont="1" applyFill="1" applyBorder="1" applyAlignment="1" applyProtection="1">
      <alignment vertical="center" wrapText="1"/>
    </xf>
    <xf numFmtId="0" fontId="5" fillId="47" borderId="0" xfId="2" applyFont="1" applyFill="1" applyAlignment="1" applyProtection="1">
      <alignment vertical="center" wrapText="1"/>
    </xf>
    <xf numFmtId="1" fontId="4" fillId="7" borderId="4" xfId="2" applyNumberFormat="1" applyFont="1" applyFill="1" applyBorder="1" applyAlignment="1" applyProtection="1">
      <alignment horizontal="center" vertical="center"/>
    </xf>
    <xf numFmtId="43" fontId="4" fillId="2" borderId="3" xfId="1" applyFont="1" applyFill="1" applyBorder="1" applyAlignment="1" applyProtection="1">
      <alignment horizontal="center" vertical="center"/>
      <protection locked="0"/>
    </xf>
    <xf numFmtId="0" fontId="5" fillId="42" borderId="9" xfId="2" applyFont="1" applyFill="1" applyBorder="1" applyAlignment="1" applyProtection="1">
      <alignment horizontal="left" vertical="top" wrapText="1"/>
    </xf>
    <xf numFmtId="1" fontId="4" fillId="19" borderId="4" xfId="2" applyNumberFormat="1" applyFont="1" applyFill="1" applyBorder="1" applyAlignment="1" applyProtection="1">
      <alignment horizontal="center"/>
    </xf>
    <xf numFmtId="43" fontId="4" fillId="19" borderId="3" xfId="1" applyFont="1" applyFill="1" applyBorder="1" applyAlignment="1" applyProtection="1">
      <alignment horizontal="center" vertical="center"/>
    </xf>
    <xf numFmtId="0" fontId="5" fillId="47" borderId="0" xfId="2" applyFont="1" applyFill="1" applyBorder="1" applyAlignment="1" applyProtection="1">
      <alignment wrapText="1"/>
    </xf>
    <xf numFmtId="0" fontId="5" fillId="47" borderId="0" xfId="2" applyFont="1" applyFill="1" applyAlignment="1" applyProtection="1">
      <alignment wrapText="1"/>
    </xf>
    <xf numFmtId="0" fontId="5" fillId="48" borderId="9" xfId="2" applyFont="1" applyFill="1" applyBorder="1" applyAlignment="1" applyProtection="1">
      <alignment horizontal="left" vertical="center" wrapText="1"/>
    </xf>
    <xf numFmtId="1" fontId="4" fillId="48" borderId="4" xfId="2" applyNumberFormat="1" applyFont="1" applyFill="1" applyBorder="1" applyAlignment="1" applyProtection="1">
      <alignment horizontal="center" vertical="center"/>
    </xf>
    <xf numFmtId="43" fontId="4" fillId="48" borderId="3" xfId="1" applyFont="1" applyFill="1" applyBorder="1" applyAlignment="1" applyProtection="1">
      <alignment horizontal="center" vertical="center"/>
      <protection locked="0"/>
    </xf>
    <xf numFmtId="0" fontId="5" fillId="7" borderId="0" xfId="2" applyFont="1" applyFill="1" applyBorder="1" applyAlignment="1" applyProtection="1">
      <alignment wrapText="1"/>
    </xf>
    <xf numFmtId="0" fontId="5" fillId="7" borderId="0" xfId="2" applyFont="1" applyFill="1" applyBorder="1" applyAlignment="1">
      <alignment wrapText="1"/>
    </xf>
    <xf numFmtId="0" fontId="5" fillId="7" borderId="0" xfId="2" applyFont="1" applyFill="1" applyAlignment="1">
      <alignment wrapText="1"/>
    </xf>
    <xf numFmtId="0" fontId="5" fillId="49" borderId="9" xfId="2" applyFont="1" applyFill="1" applyBorder="1" applyAlignment="1" applyProtection="1">
      <alignment horizontal="left" vertical="center" wrapText="1"/>
    </xf>
    <xf numFmtId="1" fontId="4" fillId="49" borderId="4" xfId="2" applyNumberFormat="1" applyFont="1" applyFill="1" applyBorder="1" applyAlignment="1" applyProtection="1">
      <alignment horizontal="center" vertical="center"/>
    </xf>
    <xf numFmtId="43" fontId="4" fillId="49" borderId="3" xfId="1" applyFont="1" applyFill="1" applyBorder="1" applyAlignment="1" applyProtection="1">
      <alignment horizontal="center" vertical="center"/>
    </xf>
    <xf numFmtId="43" fontId="4" fillId="49" borderId="4" xfId="1" applyFont="1" applyFill="1" applyBorder="1" applyAlignment="1" applyProtection="1">
      <alignment horizontal="center" vertical="center"/>
    </xf>
    <xf numFmtId="0" fontId="5" fillId="50" borderId="0" xfId="2" applyFont="1" applyFill="1" applyBorder="1" applyAlignment="1" applyProtection="1">
      <alignment wrapText="1"/>
    </xf>
    <xf numFmtId="0" fontId="5" fillId="50" borderId="0" xfId="2" applyFont="1" applyFill="1" applyAlignment="1" applyProtection="1">
      <alignment wrapText="1"/>
    </xf>
    <xf numFmtId="1" fontId="4" fillId="42" borderId="4" xfId="2" applyNumberFormat="1" applyFont="1" applyFill="1" applyBorder="1" applyAlignment="1" applyProtection="1">
      <alignment horizontal="center"/>
    </xf>
    <xf numFmtId="0" fontId="8" fillId="7" borderId="5" xfId="2" applyFont="1" applyFill="1" applyBorder="1" applyAlignment="1" applyProtection="1">
      <alignment wrapText="1"/>
    </xf>
    <xf numFmtId="0" fontId="5" fillId="42" borderId="9" xfId="2" applyFont="1" applyFill="1" applyBorder="1" applyAlignment="1" applyProtection="1">
      <alignment wrapText="1"/>
    </xf>
    <xf numFmtId="0" fontId="8" fillId="7" borderId="9" xfId="2" applyFont="1" applyFill="1" applyBorder="1" applyAlignment="1" applyProtection="1">
      <alignment horizontal="left" vertical="center" wrapText="1"/>
    </xf>
    <xf numFmtId="0" fontId="33" fillId="2" borderId="0" xfId="2" applyFont="1" applyFill="1" applyBorder="1" applyProtection="1"/>
    <xf numFmtId="0" fontId="33" fillId="2" borderId="0" xfId="2" applyFont="1" applyFill="1" applyBorder="1"/>
    <xf numFmtId="0" fontId="33" fillId="0" borderId="0" xfId="2" applyFont="1" applyBorder="1"/>
    <xf numFmtId="0" fontId="33" fillId="0" borderId="0" xfId="2" applyFont="1"/>
    <xf numFmtId="0" fontId="8" fillId="2" borderId="4" xfId="0" applyFont="1" applyFill="1" applyBorder="1" applyAlignment="1" applyProtection="1">
      <alignment horizontal="left" vertical="top" wrapText="1"/>
    </xf>
    <xf numFmtId="1" fontId="4" fillId="2" borderId="4" xfId="0" applyNumberFormat="1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left" vertical="top" wrapText="1"/>
    </xf>
    <xf numFmtId="43" fontId="16" fillId="0" borderId="3" xfId="1" applyFont="1" applyBorder="1" applyAlignment="1" applyProtection="1">
      <alignment horizontal="center" vertical="center"/>
      <protection locked="0"/>
    </xf>
    <xf numFmtId="0" fontId="5" fillId="42" borderId="9" xfId="2" applyFont="1" applyFill="1" applyBorder="1" applyAlignment="1" applyProtection="1">
      <alignment horizontal="left" vertical="center" wrapText="1"/>
    </xf>
    <xf numFmtId="1" fontId="4" fillId="42" borderId="4" xfId="2" applyNumberFormat="1" applyFont="1" applyFill="1" applyBorder="1" applyAlignment="1" applyProtection="1">
      <alignment horizontal="center" vertical="center"/>
    </xf>
    <xf numFmtId="43" fontId="4" fillId="42" borderId="3" xfId="1" applyFont="1" applyFill="1" applyBorder="1" applyAlignment="1" applyProtection="1">
      <alignment horizontal="center" vertical="center"/>
    </xf>
    <xf numFmtId="43" fontId="4" fillId="42" borderId="4" xfId="1" applyFont="1" applyFill="1" applyBorder="1" applyAlignment="1" applyProtection="1">
      <alignment horizontal="center" vertical="center"/>
    </xf>
    <xf numFmtId="0" fontId="34" fillId="2" borderId="0" xfId="2" applyFont="1" applyFill="1" applyBorder="1" applyProtection="1"/>
    <xf numFmtId="0" fontId="34" fillId="47" borderId="0" xfId="2" applyFont="1" applyFill="1" applyBorder="1" applyProtection="1"/>
    <xf numFmtId="0" fontId="34" fillId="47" borderId="0" xfId="2" applyFont="1" applyFill="1" applyProtection="1"/>
    <xf numFmtId="43" fontId="4" fillId="0" borderId="3" xfId="1" applyFont="1" applyBorder="1" applyAlignment="1" applyProtection="1">
      <alignment horizontal="center" vertical="center"/>
      <protection locked="0"/>
    </xf>
    <xf numFmtId="165" fontId="4" fillId="30" borderId="4" xfId="2" applyNumberFormat="1" applyFont="1" applyFill="1" applyBorder="1" applyAlignment="1" applyProtection="1">
      <alignment horizontal="center" vertical="center"/>
    </xf>
    <xf numFmtId="43" fontId="4" fillId="51" borderId="3" xfId="1" applyFont="1" applyFill="1" applyBorder="1" applyAlignment="1" applyProtection="1">
      <alignment horizontal="center" vertical="center"/>
    </xf>
    <xf numFmtId="43" fontId="4" fillId="51" borderId="4" xfId="1" applyFont="1" applyFill="1" applyBorder="1" applyAlignment="1" applyProtection="1">
      <alignment horizontal="center" vertical="center"/>
    </xf>
    <xf numFmtId="0" fontId="5" fillId="31" borderId="0" xfId="2" applyFont="1" applyFill="1" applyBorder="1" applyAlignment="1" applyProtection="1">
      <alignment wrapText="1"/>
    </xf>
    <xf numFmtId="0" fontId="5" fillId="31" borderId="0" xfId="2" applyFont="1" applyFill="1" applyAlignment="1" applyProtection="1">
      <alignment wrapText="1"/>
    </xf>
    <xf numFmtId="0" fontId="8" fillId="6" borderId="9" xfId="2" applyFont="1" applyFill="1" applyBorder="1" applyAlignment="1" applyProtection="1">
      <alignment vertical="top" wrapText="1"/>
    </xf>
    <xf numFmtId="43" fontId="4" fillId="6" borderId="3" xfId="1" applyFont="1" applyFill="1" applyBorder="1" applyAlignment="1" applyProtection="1">
      <alignment horizontal="center" vertical="center"/>
    </xf>
    <xf numFmtId="0" fontId="8" fillId="6" borderId="5" xfId="2" applyFont="1" applyFill="1" applyBorder="1" applyAlignment="1" applyProtection="1">
      <alignment vertical="top" wrapText="1"/>
    </xf>
    <xf numFmtId="43" fontId="4" fillId="7" borderId="3" xfId="1" applyFont="1" applyFill="1" applyBorder="1" applyAlignment="1" applyProtection="1">
      <alignment horizontal="center" vertical="center"/>
    </xf>
    <xf numFmtId="0" fontId="8" fillId="6" borderId="9" xfId="2" applyFont="1" applyFill="1" applyBorder="1" applyAlignment="1" applyProtection="1">
      <alignment horizontal="left" vertical="center" wrapText="1"/>
    </xf>
    <xf numFmtId="0" fontId="34" fillId="2" borderId="0" xfId="2" applyFont="1" applyFill="1" applyBorder="1"/>
    <xf numFmtId="0" fontId="34" fillId="0" borderId="0" xfId="2" applyFont="1" applyBorder="1"/>
    <xf numFmtId="0" fontId="34" fillId="0" borderId="0" xfId="2" applyFont="1"/>
    <xf numFmtId="167" fontId="4" fillId="30" borderId="4" xfId="2" applyNumberFormat="1" applyFont="1" applyFill="1" applyBorder="1" applyAlignment="1" applyProtection="1">
      <alignment horizontal="center" vertical="center"/>
    </xf>
    <xf numFmtId="43" fontId="4" fillId="30" borderId="3" xfId="1" applyFont="1" applyFill="1" applyBorder="1" applyAlignment="1" applyProtection="1">
      <alignment horizontal="center" vertical="center"/>
    </xf>
    <xf numFmtId="43" fontId="4" fillId="30" borderId="4" xfId="1" applyFont="1" applyFill="1" applyBorder="1" applyAlignment="1" applyProtection="1">
      <alignment horizontal="center" vertical="center"/>
    </xf>
    <xf numFmtId="165" fontId="4" fillId="23" borderId="4" xfId="2" applyNumberFormat="1" applyFont="1" applyFill="1" applyBorder="1" applyAlignment="1" applyProtection="1">
      <alignment horizontal="center" vertical="center"/>
    </xf>
    <xf numFmtId="0" fontId="5" fillId="7" borderId="0" xfId="2" applyFont="1" applyFill="1" applyBorder="1" applyAlignment="1" applyProtection="1">
      <alignment horizontal="center" vertical="center" wrapText="1"/>
    </xf>
    <xf numFmtId="0" fontId="5" fillId="52" borderId="0" xfId="2" applyFont="1" applyFill="1" applyBorder="1" applyAlignment="1" applyProtection="1">
      <alignment horizontal="center" vertical="center" wrapText="1"/>
    </xf>
    <xf numFmtId="0" fontId="5" fillId="52" borderId="0" xfId="2" applyFont="1" applyFill="1" applyAlignment="1" applyProtection="1">
      <alignment horizontal="center" vertical="center" wrapText="1"/>
    </xf>
    <xf numFmtId="43" fontId="4" fillId="6" borderId="3" xfId="1" applyFont="1" applyFill="1" applyBorder="1" applyAlignment="1" applyProtection="1">
      <alignment horizontal="center" vertical="center"/>
      <protection locked="0"/>
    </xf>
    <xf numFmtId="165" fontId="4" fillId="23" borderId="4" xfId="2" applyNumberFormat="1" applyFont="1" applyFill="1" applyBorder="1" applyAlignment="1" applyProtection="1">
      <alignment horizontal="center"/>
    </xf>
    <xf numFmtId="0" fontId="5" fillId="52" borderId="0" xfId="2" applyFont="1" applyFill="1" applyBorder="1" applyAlignment="1" applyProtection="1">
      <alignment wrapText="1"/>
    </xf>
    <xf numFmtId="0" fontId="5" fillId="52" borderId="0" xfId="2" applyFont="1" applyFill="1" applyAlignment="1" applyProtection="1">
      <alignment wrapText="1"/>
    </xf>
    <xf numFmtId="2" fontId="8" fillId="0" borderId="5" xfId="2" applyNumberFormat="1" applyFont="1" applyBorder="1" applyAlignment="1" applyProtection="1">
      <alignment wrapText="1"/>
    </xf>
    <xf numFmtId="0" fontId="8" fillId="6" borderId="5" xfId="2" applyFont="1" applyFill="1" applyBorder="1" applyAlignment="1" applyProtection="1">
      <alignment wrapText="1"/>
    </xf>
    <xf numFmtId="0" fontId="8" fillId="0" borderId="9" xfId="2" applyFont="1" applyBorder="1" applyAlignment="1" applyProtection="1">
      <alignment vertical="top" wrapText="1"/>
    </xf>
    <xf numFmtId="165" fontId="23" fillId="26" borderId="4" xfId="2" applyNumberFormat="1" applyFont="1" applyFill="1" applyBorder="1" applyAlignment="1" applyProtection="1">
      <alignment horizontal="center" vertical="center"/>
    </xf>
    <xf numFmtId="0" fontId="8" fillId="6" borderId="9" xfId="2" applyFont="1" applyFill="1" applyBorder="1" applyAlignment="1" applyProtection="1">
      <alignment horizontal="left" vertical="top" wrapText="1"/>
    </xf>
    <xf numFmtId="0" fontId="34" fillId="31" borderId="0" xfId="2" applyFont="1" applyFill="1" applyBorder="1" applyProtection="1"/>
    <xf numFmtId="0" fontId="34" fillId="31" borderId="0" xfId="2" applyFont="1" applyFill="1" applyProtection="1"/>
    <xf numFmtId="0" fontId="8" fillId="20" borderId="9" xfId="2" applyFont="1" applyFill="1" applyBorder="1" applyAlignment="1" applyProtection="1">
      <alignment horizontal="left" vertical="center" wrapText="1"/>
    </xf>
    <xf numFmtId="1" fontId="4" fillId="20" borderId="4" xfId="2" applyNumberFormat="1" applyFont="1" applyFill="1" applyBorder="1" applyAlignment="1" applyProtection="1">
      <alignment horizontal="center" vertical="center"/>
    </xf>
    <xf numFmtId="43" fontId="4" fillId="20" borderId="3" xfId="1" applyFont="1" applyFill="1" applyBorder="1" applyAlignment="1" applyProtection="1">
      <alignment horizontal="center" vertical="center"/>
    </xf>
    <xf numFmtId="43" fontId="4" fillId="20" borderId="4" xfId="1" applyFont="1" applyFill="1" applyBorder="1" applyAlignment="1" applyProtection="1">
      <alignment horizontal="center" vertical="center"/>
    </xf>
    <xf numFmtId="0" fontId="5" fillId="2" borderId="0" xfId="2" applyFont="1" applyFill="1" applyAlignment="1" applyProtection="1">
      <alignment wrapText="1"/>
    </xf>
    <xf numFmtId="0" fontId="34" fillId="25" borderId="0" xfId="2" applyFont="1" applyFill="1" applyBorder="1" applyProtection="1"/>
    <xf numFmtId="0" fontId="34" fillId="25" borderId="0" xfId="2" applyFont="1" applyFill="1" applyProtection="1"/>
    <xf numFmtId="0" fontId="8" fillId="6" borderId="5" xfId="2" applyFont="1" applyFill="1" applyBorder="1" applyAlignment="1" applyProtection="1">
      <alignment horizontal="left" wrapText="1"/>
    </xf>
    <xf numFmtId="0" fontId="5" fillId="26" borderId="9" xfId="2" applyFont="1" applyFill="1" applyBorder="1" applyAlignment="1" applyProtection="1">
      <alignment horizontal="left" vertical="center" wrapText="1"/>
    </xf>
    <xf numFmtId="165" fontId="4" fillId="26" borderId="4" xfId="2" applyNumberFormat="1" applyFont="1" applyFill="1" applyBorder="1" applyAlignment="1" applyProtection="1">
      <alignment horizontal="center" vertical="center"/>
    </xf>
    <xf numFmtId="43" fontId="4" fillId="26" borderId="3" xfId="1" applyFont="1" applyFill="1" applyBorder="1" applyAlignment="1" applyProtection="1">
      <alignment horizontal="center" vertical="center"/>
    </xf>
    <xf numFmtId="43" fontId="4" fillId="26" borderId="4" xfId="1" applyFont="1" applyFill="1" applyBorder="1" applyAlignment="1" applyProtection="1">
      <alignment horizontal="center" vertical="center"/>
    </xf>
    <xf numFmtId="0" fontId="5" fillId="53" borderId="7" xfId="2" applyFont="1" applyFill="1" applyBorder="1" applyAlignment="1" applyProtection="1">
      <alignment vertical="center" wrapText="1"/>
    </xf>
    <xf numFmtId="49" fontId="4" fillId="53" borderId="4" xfId="2" applyNumberFormat="1" applyFont="1" applyFill="1" applyBorder="1" applyAlignment="1" applyProtection="1">
      <alignment horizontal="center" vertical="center" wrapText="1"/>
    </xf>
    <xf numFmtId="43" fontId="4" fillId="54" borderId="3" xfId="1" applyFont="1" applyFill="1" applyBorder="1" applyAlignment="1" applyProtection="1">
      <alignment horizontal="center" vertical="center" wrapText="1"/>
    </xf>
    <xf numFmtId="43" fontId="4" fillId="54" borderId="4" xfId="1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horizontal="center" vertical="center" wrapText="1"/>
    </xf>
    <xf numFmtId="0" fontId="5" fillId="0" borderId="0" xfId="2" applyFont="1" applyAlignment="1" applyProtection="1">
      <alignment horizontal="center" vertical="center" wrapText="1"/>
    </xf>
    <xf numFmtId="0" fontId="5" fillId="55" borderId="7" xfId="2" applyFont="1" applyFill="1" applyBorder="1" applyAlignment="1" applyProtection="1">
      <alignment vertical="center" wrapText="1"/>
    </xf>
    <xf numFmtId="49" fontId="4" fillId="55" borderId="4" xfId="2" applyNumberFormat="1" applyFont="1" applyFill="1" applyBorder="1" applyAlignment="1" applyProtection="1">
      <alignment horizontal="center" vertical="center" wrapText="1"/>
    </xf>
    <xf numFmtId="43" fontId="4" fillId="55" borderId="3" xfId="1" applyFont="1" applyFill="1" applyBorder="1" applyAlignment="1" applyProtection="1">
      <alignment horizontal="center" vertical="center"/>
    </xf>
    <xf numFmtId="43" fontId="4" fillId="55" borderId="4" xfId="1" applyFont="1" applyFill="1" applyBorder="1" applyAlignment="1" applyProtection="1">
      <alignment horizontal="center" vertical="center"/>
    </xf>
    <xf numFmtId="0" fontId="34" fillId="28" borderId="0" xfId="2" applyFont="1" applyFill="1" applyBorder="1" applyProtection="1"/>
    <xf numFmtId="0" fontId="34" fillId="28" borderId="0" xfId="2" applyFont="1" applyFill="1" applyProtection="1"/>
    <xf numFmtId="49" fontId="4" fillId="33" borderId="4" xfId="2" applyNumberFormat="1" applyFont="1" applyFill="1" applyBorder="1" applyAlignment="1" applyProtection="1">
      <alignment horizontal="center" vertical="center" wrapText="1"/>
    </xf>
    <xf numFmtId="43" fontId="4" fillId="33" borderId="3" xfId="1" applyFont="1" applyFill="1" applyBorder="1" applyAlignment="1" applyProtection="1">
      <alignment horizontal="center" vertical="center"/>
    </xf>
    <xf numFmtId="43" fontId="4" fillId="33" borderId="4" xfId="1" applyFont="1" applyFill="1" applyBorder="1" applyAlignment="1" applyProtection="1">
      <alignment horizontal="center" vertical="center"/>
    </xf>
    <xf numFmtId="49" fontId="4" fillId="42" borderId="4" xfId="2" applyNumberFormat="1" applyFont="1" applyFill="1" applyBorder="1" applyAlignment="1" applyProtection="1">
      <alignment horizontal="center" vertical="center" wrapText="1"/>
    </xf>
    <xf numFmtId="0" fontId="8" fillId="6" borderId="5" xfId="2" applyFont="1" applyFill="1" applyBorder="1" applyAlignment="1" applyProtection="1">
      <alignment horizontal="left" vertical="top" wrapText="1"/>
    </xf>
    <xf numFmtId="0" fontId="8" fillId="0" borderId="5" xfId="2" applyFont="1" applyBorder="1" applyAlignment="1" applyProtection="1">
      <alignment vertical="top" wrapText="1"/>
    </xf>
    <xf numFmtId="0" fontId="5" fillId="6" borderId="0" xfId="2" applyFont="1" applyFill="1" applyBorder="1" applyAlignment="1">
      <alignment wrapText="1"/>
    </xf>
    <xf numFmtId="0" fontId="5" fillId="6" borderId="0" xfId="2" applyFont="1" applyFill="1" applyAlignment="1">
      <alignment wrapText="1"/>
    </xf>
    <xf numFmtId="49" fontId="4" fillId="19" borderId="4" xfId="2" applyNumberFormat="1" applyFont="1" applyFill="1" applyBorder="1" applyAlignment="1" applyProtection="1">
      <alignment horizontal="center" vertical="center" wrapText="1"/>
    </xf>
    <xf numFmtId="0" fontId="4" fillId="0" borderId="4" xfId="2" applyFont="1" applyBorder="1" applyAlignment="1" applyProtection="1">
      <alignment horizontal="center"/>
    </xf>
    <xf numFmtId="43" fontId="4" fillId="2" borderId="3" xfId="1" applyFont="1" applyFill="1" applyBorder="1" applyAlignment="1" applyProtection="1">
      <alignment horizontal="center" vertical="center"/>
    </xf>
    <xf numFmtId="0" fontId="8" fillId="2" borderId="0" xfId="2" applyFont="1" applyFill="1" applyAlignment="1">
      <alignment wrapText="1"/>
    </xf>
    <xf numFmtId="43" fontId="16" fillId="19" borderId="3" xfId="1" applyFont="1" applyFill="1" applyBorder="1" applyAlignment="1" applyProtection="1">
      <alignment wrapText="1"/>
    </xf>
    <xf numFmtId="0" fontId="5" fillId="20" borderId="9" xfId="2" applyFont="1" applyFill="1" applyBorder="1" applyAlignment="1" applyProtection="1">
      <alignment horizontal="left" vertical="center" wrapText="1"/>
    </xf>
    <xf numFmtId="49" fontId="4" fillId="56" borderId="4" xfId="2" applyNumberFormat="1" applyFont="1" applyFill="1" applyBorder="1" applyAlignment="1" applyProtection="1">
      <alignment horizontal="center" vertical="center" wrapText="1"/>
    </xf>
    <xf numFmtId="43" fontId="4" fillId="56" borderId="3" xfId="1" applyFont="1" applyFill="1" applyBorder="1" applyAlignment="1" applyProtection="1">
      <alignment horizontal="center" vertical="center"/>
    </xf>
    <xf numFmtId="43" fontId="4" fillId="56" borderId="4" xfId="1" applyFont="1" applyFill="1" applyBorder="1" applyAlignment="1" applyProtection="1">
      <alignment horizontal="center" vertical="center"/>
    </xf>
    <xf numFmtId="43" fontId="35" fillId="2" borderId="3" xfId="1" applyFont="1" applyFill="1" applyBorder="1" applyAlignment="1" applyProtection="1">
      <alignment horizontal="center" vertical="center"/>
      <protection locked="0"/>
    </xf>
    <xf numFmtId="0" fontId="8" fillId="0" borderId="9" xfId="2" applyFont="1" applyBorder="1" applyAlignment="1" applyProtection="1">
      <alignment horizontal="left" wrapText="1"/>
    </xf>
    <xf numFmtId="43" fontId="35" fillId="7" borderId="3" xfId="1" applyFont="1" applyFill="1" applyBorder="1" applyAlignment="1" applyProtection="1">
      <alignment horizontal="center" vertical="center" wrapText="1"/>
      <protection locked="0"/>
    </xf>
    <xf numFmtId="43" fontId="35" fillId="2" borderId="3" xfId="1" applyFont="1" applyFill="1" applyBorder="1" applyAlignment="1" applyProtection="1">
      <alignment horizontal="center" vertical="center" wrapText="1"/>
      <protection locked="0"/>
    </xf>
    <xf numFmtId="0" fontId="8" fillId="2" borderId="0" xfId="2" applyFont="1" applyFill="1" applyBorder="1" applyAlignment="1" applyProtection="1">
      <alignment vertical="center" wrapText="1"/>
    </xf>
    <xf numFmtId="0" fontId="8" fillId="2" borderId="0" xfId="2" applyFont="1" applyFill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8" fillId="0" borderId="0" xfId="2" applyFont="1" applyAlignment="1">
      <alignment vertical="center" wrapText="1"/>
    </xf>
    <xf numFmtId="1" fontId="4" fillId="57" borderId="4" xfId="2" applyNumberFormat="1" applyFont="1" applyFill="1" applyBorder="1" applyAlignment="1" applyProtection="1">
      <alignment horizontal="center" vertical="center"/>
    </xf>
    <xf numFmtId="43" fontId="4" fillId="57" borderId="3" xfId="1" applyFont="1" applyFill="1" applyBorder="1" applyAlignment="1" applyProtection="1">
      <alignment horizontal="center" vertical="center"/>
    </xf>
    <xf numFmtId="43" fontId="4" fillId="57" borderId="4" xfId="1" applyFont="1" applyFill="1" applyBorder="1" applyAlignment="1" applyProtection="1">
      <alignment horizontal="center" vertical="center"/>
    </xf>
    <xf numFmtId="0" fontId="5" fillId="28" borderId="0" xfId="2" applyFont="1" applyFill="1" applyBorder="1" applyAlignment="1" applyProtection="1">
      <alignment wrapText="1"/>
    </xf>
    <xf numFmtId="0" fontId="5" fillId="28" borderId="0" xfId="2" applyFont="1" applyFill="1" applyAlignment="1" applyProtection="1">
      <alignment wrapText="1"/>
    </xf>
    <xf numFmtId="1" fontId="4" fillId="58" borderId="4" xfId="2" applyNumberFormat="1" applyFont="1" applyFill="1" applyBorder="1" applyAlignment="1" applyProtection="1">
      <alignment horizontal="center" vertical="center"/>
    </xf>
    <xf numFmtId="43" fontId="4" fillId="58" borderId="3" xfId="1" applyFont="1" applyFill="1" applyBorder="1" applyAlignment="1" applyProtection="1">
      <alignment horizontal="center" vertical="center"/>
    </xf>
    <xf numFmtId="43" fontId="4" fillId="58" borderId="4" xfId="1" applyFont="1" applyFill="1" applyBorder="1" applyAlignment="1" applyProtection="1">
      <alignment horizontal="center" vertical="center"/>
    </xf>
    <xf numFmtId="43" fontId="4" fillId="7" borderId="4" xfId="1" applyFont="1" applyFill="1" applyBorder="1" applyAlignment="1" applyProtection="1">
      <alignment horizontal="center" vertical="center"/>
    </xf>
    <xf numFmtId="0" fontId="8" fillId="25" borderId="0" xfId="2" applyFont="1" applyFill="1" applyBorder="1" applyAlignment="1">
      <alignment wrapText="1"/>
    </xf>
    <xf numFmtId="0" fontId="8" fillId="25" borderId="0" xfId="2" applyFont="1" applyFill="1" applyAlignment="1">
      <alignment wrapText="1"/>
    </xf>
    <xf numFmtId="43" fontId="36" fillId="42" borderId="3" xfId="1" applyFont="1" applyFill="1" applyBorder="1" applyAlignment="1" applyProtection="1">
      <alignment horizontal="center" vertical="center"/>
    </xf>
    <xf numFmtId="0" fontId="8" fillId="6" borderId="9" xfId="2" applyFont="1" applyFill="1" applyBorder="1" applyAlignment="1" applyProtection="1">
      <alignment horizontal="left" wrapText="1"/>
    </xf>
    <xf numFmtId="49" fontId="13" fillId="54" borderId="4" xfId="2" applyNumberFormat="1" applyFont="1" applyFill="1" applyBorder="1" applyAlignment="1" applyProtection="1">
      <alignment horizontal="center" vertical="center" wrapText="1"/>
    </xf>
    <xf numFmtId="43" fontId="4" fillId="54" borderId="12" xfId="1" applyFont="1" applyFill="1" applyBorder="1" applyAlignment="1" applyProtection="1">
      <alignment horizontal="center" vertical="center"/>
    </xf>
    <xf numFmtId="0" fontId="5" fillId="26" borderId="9" xfId="2" applyFont="1" applyFill="1" applyBorder="1" applyAlignment="1" applyProtection="1">
      <alignment horizontal="left" wrapText="1"/>
    </xf>
    <xf numFmtId="49" fontId="5" fillId="59" borderId="4" xfId="2" applyNumberFormat="1" applyFont="1" applyFill="1" applyBorder="1" applyAlignment="1" applyProtection="1">
      <alignment horizontal="center" vertical="center" wrapText="1"/>
    </xf>
    <xf numFmtId="43" fontId="4" fillId="59" borderId="12" xfId="1" applyFont="1" applyFill="1" applyBorder="1" applyAlignment="1" applyProtection="1">
      <alignment horizontal="center" vertical="center"/>
    </xf>
    <xf numFmtId="1" fontId="8" fillId="7" borderId="4" xfId="2" applyNumberFormat="1" applyFont="1" applyFill="1" applyBorder="1" applyAlignment="1" applyProtection="1">
      <alignment horizontal="center" vertical="center" wrapText="1"/>
    </xf>
    <xf numFmtId="43" fontId="16" fillId="7" borderId="12" xfId="1" applyFont="1" applyFill="1" applyBorder="1" applyAlignment="1" applyProtection="1">
      <alignment horizontal="center" vertical="center"/>
      <protection locked="0"/>
    </xf>
    <xf numFmtId="43" fontId="16" fillId="7" borderId="3" xfId="1" applyFont="1" applyFill="1" applyBorder="1" applyAlignment="1" applyProtection="1">
      <alignment horizontal="center" vertical="center"/>
      <protection locked="0"/>
    </xf>
    <xf numFmtId="43" fontId="8" fillId="2" borderId="3" xfId="2" applyNumberFormat="1" applyFont="1" applyFill="1" applyBorder="1" applyAlignment="1" applyProtection="1">
      <alignment horizontal="center" vertical="center" wrapText="1"/>
    </xf>
    <xf numFmtId="49" fontId="4" fillId="60" borderId="4" xfId="2" applyNumberFormat="1" applyFont="1" applyFill="1" applyBorder="1" applyAlignment="1" applyProtection="1">
      <alignment horizontal="center" wrapText="1"/>
    </xf>
    <xf numFmtId="43" fontId="4" fillId="60" borderId="3" xfId="1" applyFont="1" applyFill="1" applyBorder="1" applyAlignment="1" applyProtection="1">
      <alignment horizontal="center" vertical="center"/>
    </xf>
    <xf numFmtId="43" fontId="4" fillId="60" borderId="4" xfId="1" applyFont="1" applyFill="1" applyBorder="1" applyAlignment="1" applyProtection="1">
      <alignment horizontal="center" vertical="center"/>
    </xf>
    <xf numFmtId="49" fontId="4" fillId="39" borderId="13" xfId="2" applyNumberFormat="1" applyFont="1" applyFill="1" applyBorder="1" applyAlignment="1" applyProtection="1">
      <alignment horizontal="center" wrapText="1"/>
    </xf>
    <xf numFmtId="43" fontId="4" fillId="39" borderId="3" xfId="1" applyFont="1" applyFill="1" applyBorder="1" applyAlignment="1" applyProtection="1">
      <alignment horizontal="center" vertical="center"/>
    </xf>
    <xf numFmtId="43" fontId="4" fillId="39" borderId="4" xfId="1" applyFont="1" applyFill="1" applyBorder="1" applyAlignment="1" applyProtection="1">
      <alignment horizontal="center" vertical="center"/>
    </xf>
    <xf numFmtId="0" fontId="8" fillId="41" borderId="9" xfId="2" applyFont="1" applyFill="1" applyBorder="1" applyAlignment="1" applyProtection="1">
      <alignment horizontal="left" vertical="center" wrapText="1"/>
    </xf>
    <xf numFmtId="49" fontId="4" fillId="41" borderId="13" xfId="2" applyNumberFormat="1" applyFont="1" applyFill="1" applyBorder="1" applyAlignment="1" applyProtection="1">
      <alignment horizontal="center" wrapText="1"/>
    </xf>
    <xf numFmtId="43" fontId="4" fillId="41" borderId="3" xfId="1" applyFont="1" applyFill="1" applyBorder="1" applyAlignment="1" applyProtection="1">
      <alignment horizontal="center" vertical="center"/>
      <protection locked="0"/>
    </xf>
    <xf numFmtId="0" fontId="8" fillId="46" borderId="8" xfId="2" applyFont="1" applyFill="1" applyBorder="1" applyAlignment="1" applyProtection="1">
      <alignment horizontal="left" vertical="center" wrapText="1"/>
    </xf>
    <xf numFmtId="1" fontId="4" fillId="46" borderId="13" xfId="2" applyNumberFormat="1" applyFont="1" applyFill="1" applyBorder="1" applyAlignment="1" applyProtection="1">
      <alignment horizontal="center" vertical="center"/>
    </xf>
    <xf numFmtId="43" fontId="4" fillId="46" borderId="3" xfId="1" applyFont="1" applyFill="1" applyBorder="1" applyAlignment="1" applyProtection="1">
      <alignment horizontal="center" vertical="center"/>
      <protection locked="0"/>
    </xf>
    <xf numFmtId="0" fontId="5" fillId="61" borderId="8" xfId="2" applyFont="1" applyFill="1" applyBorder="1" applyAlignment="1" applyProtection="1">
      <alignment horizontal="left" vertical="center" wrapText="1"/>
    </xf>
    <xf numFmtId="1" fontId="4" fillId="61" borderId="13" xfId="2" applyNumberFormat="1" applyFont="1" applyFill="1" applyBorder="1" applyAlignment="1" applyProtection="1">
      <alignment horizontal="center" vertical="center"/>
    </xf>
    <xf numFmtId="43" fontId="4" fillId="61" borderId="3" xfId="1" applyFont="1" applyFill="1" applyBorder="1" applyAlignment="1" applyProtection="1">
      <alignment horizontal="center" vertical="center"/>
      <protection locked="0"/>
    </xf>
    <xf numFmtId="43" fontId="16" fillId="22" borderId="3" xfId="1" applyFont="1" applyFill="1" applyBorder="1" applyAlignment="1" applyProtection="1">
      <alignment wrapText="1"/>
    </xf>
    <xf numFmtId="0" fontId="5" fillId="18" borderId="7" xfId="2" applyFont="1" applyFill="1" applyBorder="1" applyAlignment="1" applyProtection="1">
      <alignment horizontal="left" wrapText="1"/>
    </xf>
    <xf numFmtId="1" fontId="4" fillId="18" borderId="4" xfId="2" applyNumberFormat="1" applyFont="1" applyFill="1" applyBorder="1" applyAlignment="1" applyProtection="1">
      <alignment horizontal="center" vertical="center"/>
    </xf>
    <xf numFmtId="43" fontId="4" fillId="18" borderId="3" xfId="1" applyFont="1" applyFill="1" applyBorder="1" applyAlignment="1" applyProtection="1">
      <alignment horizontal="center" vertical="center"/>
    </xf>
    <xf numFmtId="43" fontId="4" fillId="18" borderId="4" xfId="1" applyFont="1" applyFill="1" applyBorder="1" applyAlignment="1" applyProtection="1">
      <alignment horizontal="center" vertical="center"/>
    </xf>
    <xf numFmtId="0" fontId="34" fillId="34" borderId="0" xfId="2" applyFont="1" applyFill="1" applyBorder="1" applyProtection="1"/>
    <xf numFmtId="0" fontId="34" fillId="34" borderId="0" xfId="2" applyFont="1" applyFill="1" applyProtection="1"/>
    <xf numFmtId="0" fontId="5" fillId="62" borderId="3" xfId="2" applyFont="1" applyFill="1" applyBorder="1" applyAlignment="1" applyProtection="1">
      <alignment horizontal="left" vertical="center" wrapText="1"/>
    </xf>
    <xf numFmtId="0" fontId="5" fillId="63" borderId="3" xfId="2" applyFont="1" applyFill="1" applyBorder="1" applyAlignment="1" applyProtection="1">
      <alignment horizontal="left" vertical="center" wrapText="1"/>
      <protection locked="0"/>
    </xf>
    <xf numFmtId="1" fontId="4" fillId="63" borderId="3" xfId="2" applyNumberFormat="1" applyFont="1" applyFill="1" applyBorder="1" applyAlignment="1" applyProtection="1">
      <alignment horizontal="center" vertical="center"/>
      <protection locked="0"/>
    </xf>
    <xf numFmtId="43" fontId="4" fillId="63" borderId="3" xfId="1" applyFont="1" applyFill="1" applyBorder="1" applyAlignment="1" applyProtection="1">
      <alignment horizontal="center" vertical="center"/>
      <protection locked="0"/>
    </xf>
    <xf numFmtId="43" fontId="4" fillId="63" borderId="4" xfId="1" applyFont="1" applyFill="1" applyBorder="1" applyAlignment="1" applyProtection="1">
      <alignment horizontal="center" vertical="center"/>
      <protection locked="0"/>
    </xf>
    <xf numFmtId="0" fontId="21" fillId="2" borderId="0" xfId="2" applyFont="1" applyFill="1" applyBorder="1"/>
    <xf numFmtId="0" fontId="21" fillId="0" borderId="0" xfId="2" applyFont="1" applyBorder="1"/>
    <xf numFmtId="0" fontId="21" fillId="0" borderId="0" xfId="2" applyFont="1"/>
    <xf numFmtId="0" fontId="2" fillId="0" borderId="0" xfId="2" applyFont="1" applyBorder="1" applyAlignment="1" applyProtection="1">
      <alignment horizontal="left"/>
      <protection locked="0"/>
    </xf>
    <xf numFmtId="0" fontId="21" fillId="0" borderId="0" xfId="2" applyFont="1" applyBorder="1" applyAlignment="1" applyProtection="1">
      <alignment horizontal="center"/>
      <protection locked="0"/>
    </xf>
    <xf numFmtId="43" fontId="34" fillId="64" borderId="0" xfId="4" applyFont="1" applyFill="1" applyBorder="1" applyAlignment="1" applyProtection="1">
      <alignment horizontal="center"/>
      <protection locked="0"/>
    </xf>
    <xf numFmtId="0" fontId="33" fillId="2" borderId="0" xfId="2" applyFont="1" applyFill="1" applyProtection="1"/>
    <xf numFmtId="0" fontId="2" fillId="2" borderId="0" xfId="2" applyFont="1" applyFill="1" applyBorder="1"/>
    <xf numFmtId="0" fontId="2" fillId="0" borderId="0" xfId="2" applyFont="1" applyBorder="1"/>
    <xf numFmtId="0" fontId="5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0" borderId="0" xfId="2" applyFont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</cellXfs>
  <cellStyles count="15">
    <cellStyle name="Обычный" xfId="0" builtinId="0"/>
    <cellStyle name="Обычный 2" xfId="5"/>
    <cellStyle name="Обычный 2 2" xfId="6"/>
    <cellStyle name="Обычный 3" xfId="7"/>
    <cellStyle name="Обычный 4" xfId="2"/>
    <cellStyle name="Обычный 5" xfId="8"/>
    <cellStyle name="Пояснение 2" xfId="3"/>
    <cellStyle name="Финансовый" xfId="1" builtinId="3"/>
    <cellStyle name="Финансовый 2" xfId="9"/>
    <cellStyle name="Финансовый 3" xfId="10"/>
    <cellStyle name="Финансовый 3 2" xfId="11"/>
    <cellStyle name="Финансовый 4" xfId="12"/>
    <cellStyle name="Финансовый 5" xfId="13"/>
    <cellStyle name="Финансовый 6" xfId="14"/>
    <cellStyle name="Финансов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b14-005\&#1101;&#1082;&#1086;&#1085;&#1086;&#1084;&#1080;&#1089;&#1090;&#1099;\2024\&#1064;&#1050;&#1054;&#1051;&#1067;%202024\&#1072;&#1085;&#1072;&#1083;&#1080;&#1079;%202024\&#1072;&#1085;&#1072;&#1083;&#1080;&#1079;%20&#1085;&#1072;%2001.04.2024\&#1087;&#1086;%20&#1096;&#1082;&#1086;&#1083;&#1072;&#1084;\&#1040;&#1053;&#1040;&#1051;&#1048;&#1047;%20&#1056;&#1040;&#1057;&#1061;&#1054;&#1044;&#1054;&#1042;&#1040;&#1053;&#1048;&#1071;%20&#1041;&#1070;&#1044;&#1046;&#1045;&#1058;&#1053;&#1067;&#1061;%20&#1057;&#1056;&#1045;&#1044;&#1057;&#1058;&#1042;%20&#1085;&#1072;%2001.04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школы "/>
      <sheetName val="СШ 1"/>
      <sheetName val="СШ 2"/>
      <sheetName val="МСШ"/>
      <sheetName val="Сельвинский"/>
      <sheetName val="Интеграл"/>
      <sheetName val="СШ 7"/>
      <sheetName val="гимназия 8"/>
      <sheetName val="НСШ"/>
      <sheetName val="ЗСШ"/>
      <sheetName val="СШ 11"/>
      <sheetName val="СШ 12"/>
      <sheetName val="СШ 13"/>
      <sheetName val="СШ 14"/>
      <sheetName val="СШ 15"/>
      <sheetName val="СШ 16"/>
      <sheetName val="СШ 17"/>
      <sheetName val="СШ 18"/>
      <sheetName val="СШ 18 (2)"/>
      <sheetName val="НРО"/>
      <sheetName val="Свод Планы школы "/>
      <sheetName val="Свод Касса школы  "/>
      <sheetName val="Лист1"/>
      <sheetName val="исполнение"/>
    </sheetNames>
    <sheetDataSet>
      <sheetData sheetId="0">
        <row r="17">
          <cell r="B17" t="str">
            <v>2024 год</v>
          </cell>
        </row>
        <row r="62">
          <cell r="B62" t="str">
            <v>2024 год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KH259"/>
  <sheetViews>
    <sheetView tabSelected="1" view="pageBreakPreview" zoomScale="68" zoomScaleNormal="62" zoomScaleSheetLayoutView="68" zoomScalePageLayoutView="70" workbookViewId="0">
      <selection activeCell="A260" sqref="A260"/>
    </sheetView>
  </sheetViews>
  <sheetFormatPr defaultColWidth="9.140625" defaultRowHeight="15" x14ac:dyDescent="0.25"/>
  <cols>
    <col min="1" max="1" width="74.28515625" style="489" customWidth="1"/>
    <col min="2" max="2" width="37" style="490" customWidth="1"/>
    <col min="3" max="3" width="25.140625" style="491" customWidth="1"/>
    <col min="4" max="4" width="26" style="492" customWidth="1"/>
    <col min="5" max="6" width="25" style="492" customWidth="1"/>
    <col min="7" max="7" width="24.7109375" style="492" customWidth="1"/>
    <col min="8" max="8" width="23.140625" style="492" customWidth="1"/>
    <col min="9" max="9" width="23.28515625" style="195" customWidth="1"/>
    <col min="10" max="15" width="23.28515625" style="195" hidden="1" customWidth="1"/>
    <col min="16" max="28" width="22.5703125" style="195" hidden="1" customWidth="1"/>
    <col min="29" max="32" width="9.140625" style="194"/>
    <col min="33" max="61" width="9.140625" style="493"/>
    <col min="62" max="63" width="9.140625" style="494"/>
    <col min="64" max="970" width="9.140625" style="8"/>
    <col min="971" max="16384" width="9.140625" style="7"/>
  </cols>
  <sheetData>
    <row r="1" spans="1:970" ht="77.25" customHeight="1" x14ac:dyDescent="0.25">
      <c r="A1" s="1"/>
      <c r="B1" s="497" t="s">
        <v>0</v>
      </c>
      <c r="C1" s="497"/>
      <c r="D1" s="497"/>
      <c r="E1" s="497"/>
      <c r="F1" s="497"/>
      <c r="G1" s="497"/>
      <c r="H1" s="497"/>
      <c r="I1" s="497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4"/>
      <c r="AE1" s="4"/>
      <c r="AF1" s="4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6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</row>
    <row r="2" spans="1:970" ht="18.75" customHeight="1" thickBot="1" x14ac:dyDescent="0.3">
      <c r="A2" s="1"/>
      <c r="B2" s="498" t="s">
        <v>1</v>
      </c>
      <c r="C2" s="498"/>
      <c r="D2" s="498"/>
      <c r="E2" s="498"/>
      <c r="F2" s="498"/>
      <c r="G2" s="498"/>
      <c r="H2" s="498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4"/>
      <c r="AE2" s="4"/>
      <c r="AF2" s="4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6"/>
      <c r="BK2" s="6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</row>
    <row r="3" spans="1:970" s="17" customFormat="1" ht="69.75" customHeight="1" x14ac:dyDescent="0.25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5</v>
      </c>
      <c r="I3" s="12" t="s">
        <v>9</v>
      </c>
      <c r="J3" s="13"/>
      <c r="K3" s="13"/>
      <c r="L3" s="13"/>
      <c r="M3" s="13"/>
      <c r="N3" s="13"/>
      <c r="O3" s="13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6"/>
      <c r="BK3" s="16"/>
    </row>
    <row r="4" spans="1:970" s="24" customFormat="1" ht="14.25" customHeight="1" x14ac:dyDescent="0.25">
      <c r="A4" s="18">
        <v>1</v>
      </c>
      <c r="B4" s="19">
        <v>2</v>
      </c>
      <c r="C4" s="20">
        <v>3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3"/>
      <c r="BK4" s="23"/>
    </row>
    <row r="5" spans="1:970" s="30" customFormat="1" ht="21.75" customHeight="1" x14ac:dyDescent="0.25">
      <c r="A5" s="25" t="s">
        <v>10</v>
      </c>
      <c r="B5" s="25"/>
      <c r="C5" s="26">
        <f>C61+C73+C259</f>
        <v>54440906.829999998</v>
      </c>
      <c r="D5" s="26">
        <f>D61+D73+D259</f>
        <v>11766161.720000001</v>
      </c>
      <c r="E5" s="26">
        <f>E61+E73+E259</f>
        <v>42674745.109999999</v>
      </c>
      <c r="F5" s="26">
        <f>D5/C5*100</f>
        <v>21.612721765898623</v>
      </c>
      <c r="G5" s="26">
        <f>G61+G73+G259</f>
        <v>13715714.720000001</v>
      </c>
      <c r="H5" s="26">
        <f>H61+H73+H259</f>
        <v>11766161.720000001</v>
      </c>
      <c r="I5" s="27">
        <f>H5/G5*100</f>
        <v>85.785990451104979</v>
      </c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AKH5" s="31"/>
    </row>
    <row r="6" spans="1:970" s="37" customFormat="1" ht="21.75" customHeight="1" x14ac:dyDescent="0.25">
      <c r="A6" s="32" t="s">
        <v>11</v>
      </c>
      <c r="B6" s="32"/>
      <c r="C6" s="33">
        <f>C49+C178</f>
        <v>47045382</v>
      </c>
      <c r="D6" s="33">
        <f>D49+D178</f>
        <v>10269141.5</v>
      </c>
      <c r="E6" s="33">
        <f>E49+E178</f>
        <v>36776240.5</v>
      </c>
      <c r="F6" s="33">
        <f t="shared" ref="F6:F16" si="0">D6/C6*100</f>
        <v>21.828160519559603</v>
      </c>
      <c r="G6" s="33">
        <f>G49+G178</f>
        <v>11788632</v>
      </c>
      <c r="H6" s="33">
        <f>H49+H178</f>
        <v>10269141.5</v>
      </c>
      <c r="I6" s="34">
        <f t="shared" ref="I6:I15" si="1">H6/G6*100</f>
        <v>87.110544293858695</v>
      </c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AKH6" s="38"/>
    </row>
    <row r="7" spans="1:970" s="45" customFormat="1" ht="21.75" customHeight="1" x14ac:dyDescent="0.25">
      <c r="A7" s="39" t="s">
        <v>12</v>
      </c>
      <c r="B7" s="39"/>
      <c r="C7" s="40">
        <f>C8+C11+C16</f>
        <v>7395524.8300000001</v>
      </c>
      <c r="D7" s="40">
        <f>D8+D11+D16</f>
        <v>1497020.22</v>
      </c>
      <c r="E7" s="41">
        <f>E8+E11+E16</f>
        <v>5898504.6099999994</v>
      </c>
      <c r="F7" s="41">
        <f t="shared" si="0"/>
        <v>20.242244525058268</v>
      </c>
      <c r="G7" s="41">
        <f>G8+G11+G16</f>
        <v>1927082.72</v>
      </c>
      <c r="H7" s="41">
        <f>H8+H11+H16</f>
        <v>1497020.22</v>
      </c>
      <c r="I7" s="42">
        <f t="shared" si="1"/>
        <v>77.683236140480787</v>
      </c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AKH7" s="46"/>
    </row>
    <row r="8" spans="1:970" s="51" customFormat="1" ht="21.75" customHeight="1" x14ac:dyDescent="0.25">
      <c r="A8" s="47" t="s">
        <v>13</v>
      </c>
      <c r="B8" s="47"/>
      <c r="C8" s="48">
        <f t="shared" ref="C8:H8" si="2">C73</f>
        <v>7305024.8300000001</v>
      </c>
      <c r="D8" s="48">
        <f t="shared" si="2"/>
        <v>1497020.22</v>
      </c>
      <c r="E8" s="41">
        <f t="shared" si="2"/>
        <v>5808004.6099999994</v>
      </c>
      <c r="F8" s="41">
        <f t="shared" si="0"/>
        <v>20.493020281766793</v>
      </c>
      <c r="G8" s="41">
        <f t="shared" si="2"/>
        <v>1927082.72</v>
      </c>
      <c r="H8" s="41">
        <f t="shared" si="2"/>
        <v>1497020.22</v>
      </c>
      <c r="I8" s="42">
        <f t="shared" si="1"/>
        <v>77.683236140480787</v>
      </c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50"/>
      <c r="BK8" s="50"/>
      <c r="AKH8" s="52"/>
    </row>
    <row r="9" spans="1:970" s="30" customFormat="1" ht="21.75" customHeight="1" x14ac:dyDescent="0.25">
      <c r="A9" s="25" t="s">
        <v>14</v>
      </c>
      <c r="B9" s="25"/>
      <c r="C9" s="26">
        <f>C10+C11</f>
        <v>40178158</v>
      </c>
      <c r="D9" s="26">
        <f>D10+D11</f>
        <v>9405961.4900000002</v>
      </c>
      <c r="E9" s="26">
        <f>E10+E11</f>
        <v>30772196.509999998</v>
      </c>
      <c r="F9" s="26">
        <f t="shared" si="0"/>
        <v>23.410633931998575</v>
      </c>
      <c r="G9" s="26">
        <f>G10+G11</f>
        <v>9622298</v>
      </c>
      <c r="H9" s="26">
        <f>H10+H11</f>
        <v>9405961.4900000002</v>
      </c>
      <c r="I9" s="27">
        <f t="shared" si="1"/>
        <v>97.751716793639105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AKH9" s="31"/>
    </row>
    <row r="10" spans="1:970" s="37" customFormat="1" ht="21.75" customHeight="1" x14ac:dyDescent="0.25">
      <c r="A10" s="32" t="s">
        <v>15</v>
      </c>
      <c r="B10" s="32"/>
      <c r="C10" s="33">
        <f>C49</f>
        <v>40178158</v>
      </c>
      <c r="D10" s="33">
        <f>D49</f>
        <v>9405961.4900000002</v>
      </c>
      <c r="E10" s="33">
        <f>E49</f>
        <v>30772196.509999998</v>
      </c>
      <c r="F10" s="33">
        <f t="shared" si="0"/>
        <v>23.410633931998575</v>
      </c>
      <c r="G10" s="33">
        <f>G49</f>
        <v>9622298</v>
      </c>
      <c r="H10" s="33">
        <f>H49</f>
        <v>9405961.4900000002</v>
      </c>
      <c r="I10" s="34">
        <f t="shared" si="1"/>
        <v>97.751716793639105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AKH10" s="38"/>
    </row>
    <row r="11" spans="1:970" s="51" customFormat="1" ht="21.75" customHeight="1" x14ac:dyDescent="0.25">
      <c r="A11" s="53" t="s">
        <v>12</v>
      </c>
      <c r="B11" s="53"/>
      <c r="C11" s="48">
        <f>C60</f>
        <v>0</v>
      </c>
      <c r="D11" s="48">
        <f>D60</f>
        <v>0</v>
      </c>
      <c r="E11" s="41">
        <f>E60</f>
        <v>0</v>
      </c>
      <c r="F11" s="54" t="e">
        <f t="shared" si="0"/>
        <v>#DIV/0!</v>
      </c>
      <c r="G11" s="41">
        <f>G60</f>
        <v>0</v>
      </c>
      <c r="H11" s="41">
        <f>H60</f>
        <v>0</v>
      </c>
      <c r="I11" s="42" t="e">
        <f t="shared" si="1"/>
        <v>#DIV/0!</v>
      </c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50"/>
      <c r="BK11" s="50"/>
      <c r="AKH11" s="52"/>
    </row>
    <row r="12" spans="1:970" s="51" customFormat="1" ht="82.5" customHeight="1" x14ac:dyDescent="0.25">
      <c r="A12" s="55" t="s">
        <v>16</v>
      </c>
      <c r="B12" s="53"/>
      <c r="C12" s="48">
        <f>C247</f>
        <v>0</v>
      </c>
      <c r="D12" s="48">
        <f>D247</f>
        <v>0</v>
      </c>
      <c r="E12" s="41">
        <f t="shared" ref="E12:E13" si="3">E61</f>
        <v>30772196.509999998</v>
      </c>
      <c r="F12" s="54" t="e">
        <f t="shared" si="0"/>
        <v>#DIV/0!</v>
      </c>
      <c r="G12" s="48">
        <f>G247</f>
        <v>0</v>
      </c>
      <c r="H12" s="48">
        <f>H247</f>
        <v>0</v>
      </c>
      <c r="I12" s="42" t="e">
        <f t="shared" si="1"/>
        <v>#DIV/0!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50"/>
      <c r="BK12" s="50"/>
      <c r="AKH12" s="52"/>
    </row>
    <row r="13" spans="1:970" s="51" customFormat="1" ht="54.75" customHeight="1" x14ac:dyDescent="0.25">
      <c r="A13" s="55" t="s">
        <v>17</v>
      </c>
      <c r="B13" s="53"/>
      <c r="C13" s="48">
        <f>C250</f>
        <v>0</v>
      </c>
      <c r="D13" s="48">
        <f>D250</f>
        <v>0</v>
      </c>
      <c r="E13" s="41">
        <f t="shared" si="3"/>
        <v>0</v>
      </c>
      <c r="F13" s="54" t="e">
        <f t="shared" si="0"/>
        <v>#DIV/0!</v>
      </c>
      <c r="G13" s="41"/>
      <c r="H13" s="41"/>
      <c r="I13" s="42" t="e">
        <f t="shared" si="1"/>
        <v>#DIV/0!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50"/>
      <c r="BK13" s="50"/>
      <c r="AKH13" s="52"/>
    </row>
    <row r="14" spans="1:970" s="58" customFormat="1" ht="24.75" customHeight="1" x14ac:dyDescent="0.25">
      <c r="A14" s="25" t="s">
        <v>18</v>
      </c>
      <c r="B14" s="25"/>
      <c r="C14" s="26">
        <f>C15+C16</f>
        <v>6957724</v>
      </c>
      <c r="D14" s="26">
        <f>D15+D16</f>
        <v>863180.01</v>
      </c>
      <c r="E14" s="26">
        <f>E15+E16</f>
        <v>6094543.9899999993</v>
      </c>
      <c r="F14" s="26">
        <f t="shared" si="0"/>
        <v>12.406068564950262</v>
      </c>
      <c r="G14" s="26">
        <f>G15+G16</f>
        <v>2166334</v>
      </c>
      <c r="H14" s="26">
        <f>H15+H16</f>
        <v>863180.01</v>
      </c>
      <c r="I14" s="27">
        <f t="shared" si="1"/>
        <v>39.845195154579123</v>
      </c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</row>
    <row r="15" spans="1:970" s="60" customFormat="1" ht="22.5" customHeight="1" x14ac:dyDescent="0.25">
      <c r="A15" s="32" t="s">
        <v>19</v>
      </c>
      <c r="B15" s="32"/>
      <c r="C15" s="33">
        <f t="shared" ref="C15:H15" si="4">C178</f>
        <v>6867224</v>
      </c>
      <c r="D15" s="33">
        <f t="shared" si="4"/>
        <v>863180.01</v>
      </c>
      <c r="E15" s="33">
        <f t="shared" si="4"/>
        <v>6004043.9899999993</v>
      </c>
      <c r="F15" s="33">
        <f t="shared" si="0"/>
        <v>12.569562460755613</v>
      </c>
      <c r="G15" s="33">
        <f t="shared" si="4"/>
        <v>2166334</v>
      </c>
      <c r="H15" s="33">
        <f t="shared" si="4"/>
        <v>863180.01</v>
      </c>
      <c r="I15" s="34">
        <f t="shared" si="1"/>
        <v>39.845195154579123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</row>
    <row r="16" spans="1:970" s="51" customFormat="1" ht="30" customHeight="1" x14ac:dyDescent="0.25">
      <c r="A16" s="61" t="s">
        <v>12</v>
      </c>
      <c r="B16" s="61"/>
      <c r="C16" s="41">
        <f>C257</f>
        <v>90500</v>
      </c>
      <c r="D16" s="41">
        <f t="shared" ref="D16:I16" si="5">D257</f>
        <v>0</v>
      </c>
      <c r="E16" s="41">
        <f t="shared" si="5"/>
        <v>90500</v>
      </c>
      <c r="F16" s="54">
        <f t="shared" si="0"/>
        <v>0</v>
      </c>
      <c r="G16" s="41">
        <f t="shared" si="5"/>
        <v>0</v>
      </c>
      <c r="H16" s="41">
        <f>H257</f>
        <v>0</v>
      </c>
      <c r="I16" s="41" t="e">
        <f t="shared" si="5"/>
        <v>#DIV/0!</v>
      </c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50"/>
      <c r="BK16" s="50"/>
      <c r="AKH16" s="52"/>
    </row>
    <row r="17" spans="1:970" s="51" customFormat="1" ht="30" customHeight="1" x14ac:dyDescent="0.25">
      <c r="A17" s="495" t="s">
        <v>20</v>
      </c>
      <c r="B17" s="496" t="str">
        <f>'[1]Свод школы '!B17:F17</f>
        <v>2024 год</v>
      </c>
      <c r="C17" s="496"/>
      <c r="D17" s="496"/>
      <c r="E17" s="496"/>
      <c r="F17" s="496"/>
      <c r="G17" s="496" t="s">
        <v>21</v>
      </c>
      <c r="H17" s="496"/>
      <c r="I17" s="496"/>
      <c r="J17" s="63"/>
      <c r="K17" s="63"/>
      <c r="L17" s="63"/>
      <c r="M17" s="63"/>
      <c r="N17" s="63"/>
      <c r="O17" s="63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50"/>
      <c r="BK17" s="50"/>
      <c r="AKH17" s="52"/>
    </row>
    <row r="18" spans="1:970" s="51" customFormat="1" ht="64.5" customHeight="1" x14ac:dyDescent="0.25">
      <c r="A18" s="495"/>
      <c r="B18" s="64" t="s">
        <v>3</v>
      </c>
      <c r="C18" s="65" t="s">
        <v>22</v>
      </c>
      <c r="D18" s="65" t="s">
        <v>23</v>
      </c>
      <c r="E18" s="65" t="s">
        <v>6</v>
      </c>
      <c r="F18" s="65" t="s">
        <v>24</v>
      </c>
      <c r="G18" s="65" t="s">
        <v>8</v>
      </c>
      <c r="H18" s="65" t="s">
        <v>23</v>
      </c>
      <c r="I18" s="64" t="s">
        <v>9</v>
      </c>
      <c r="J18" s="66"/>
      <c r="K18" s="66"/>
      <c r="L18" s="66"/>
      <c r="M18" s="66"/>
      <c r="N18" s="66"/>
      <c r="O18" s="66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50"/>
      <c r="BK18" s="50"/>
      <c r="AKH18" s="52"/>
    </row>
    <row r="19" spans="1:970" s="73" customFormat="1" ht="53.25" customHeight="1" x14ac:dyDescent="0.25">
      <c r="A19" s="67" t="s">
        <v>25</v>
      </c>
      <c r="B19" s="68"/>
      <c r="C19" s="69">
        <f>C20+C21</f>
        <v>38422033</v>
      </c>
      <c r="D19" s="69">
        <f>D20+D21</f>
        <v>9400961.4900000002</v>
      </c>
      <c r="E19" s="69">
        <f>E20+E21</f>
        <v>29021071.509999998</v>
      </c>
      <c r="F19" s="69">
        <f t="shared" ref="F19:F25" si="6">E19/D19*100</f>
        <v>308.7032272270269</v>
      </c>
      <c r="G19" s="69">
        <f>G20+G21</f>
        <v>9452298</v>
      </c>
      <c r="H19" s="69">
        <f>H20+H21</f>
        <v>9400961.4900000002</v>
      </c>
      <c r="I19" s="70">
        <f t="shared" ref="I19:I60" si="7">H19/G19*100</f>
        <v>99.456888578840832</v>
      </c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2"/>
      <c r="BK19" s="72"/>
    </row>
    <row r="20" spans="1:970" s="80" customFormat="1" ht="30" customHeight="1" x14ac:dyDescent="0.25">
      <c r="A20" s="74" t="s">
        <v>26</v>
      </c>
      <c r="B20" s="75">
        <v>211</v>
      </c>
      <c r="C20" s="76">
        <v>29510010</v>
      </c>
      <c r="D20" s="77">
        <f>H20</f>
        <v>7231054.0700000003</v>
      </c>
      <c r="E20" s="77">
        <f>C20-D20</f>
        <v>22278955.93</v>
      </c>
      <c r="F20" s="77">
        <f>D20/C20*100</f>
        <v>24.50373303838257</v>
      </c>
      <c r="G20" s="76">
        <v>7259829</v>
      </c>
      <c r="H20" s="77">
        <f>7194334.15+36719.92</f>
        <v>7231054.0700000003</v>
      </c>
      <c r="I20" s="78">
        <f>H20/G20*100</f>
        <v>99.603641766217905</v>
      </c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79"/>
      <c r="BK20" s="79"/>
      <c r="AKH20" s="81"/>
    </row>
    <row r="21" spans="1:970" s="80" customFormat="1" ht="30" customHeight="1" x14ac:dyDescent="0.25">
      <c r="A21" s="74" t="s">
        <v>27</v>
      </c>
      <c r="B21" s="75">
        <v>213</v>
      </c>
      <c r="C21" s="76">
        <v>8912023</v>
      </c>
      <c r="D21" s="77">
        <f>H21</f>
        <v>2169907.42</v>
      </c>
      <c r="E21" s="77">
        <f>C21-D21</f>
        <v>6742115.5800000001</v>
      </c>
      <c r="F21" s="77">
        <f>D21/C21*100</f>
        <v>24.348090439174136</v>
      </c>
      <c r="G21" s="76">
        <v>2192469</v>
      </c>
      <c r="H21" s="77">
        <f>2169907.42</f>
        <v>2169907.42</v>
      </c>
      <c r="I21" s="78">
        <f>H21/G21*100</f>
        <v>98.970951014586745</v>
      </c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79"/>
      <c r="BK21" s="79"/>
      <c r="AKH21" s="81"/>
    </row>
    <row r="22" spans="1:970" s="87" customFormat="1" ht="18.75" x14ac:dyDescent="0.3">
      <c r="A22" s="82" t="s">
        <v>28</v>
      </c>
      <c r="B22" s="83"/>
      <c r="C22" s="84">
        <f>C23+C25+C27+C29+C33+C38</f>
        <v>1756125</v>
      </c>
      <c r="D22" s="84">
        <f>D23+D25+D27+D29+D33+D38</f>
        <v>5000</v>
      </c>
      <c r="E22" s="84">
        <f>E23+E25+E27+E29+E33+E38</f>
        <v>1751125</v>
      </c>
      <c r="F22" s="84">
        <f t="shared" si="6"/>
        <v>35022.5</v>
      </c>
      <c r="G22" s="84">
        <f>G23+G25+G27+G29+G33+G38</f>
        <v>170000</v>
      </c>
      <c r="H22" s="84">
        <f>H23+H25+H27+H29+H33+H38</f>
        <v>5000</v>
      </c>
      <c r="I22" s="85">
        <f t="shared" si="7"/>
        <v>2.9411764705882351</v>
      </c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</row>
    <row r="23" spans="1:970" s="92" customFormat="1" ht="37.5" x14ac:dyDescent="0.3">
      <c r="A23" s="88" t="s">
        <v>29</v>
      </c>
      <c r="B23" s="68"/>
      <c r="C23" s="89">
        <f>C24</f>
        <v>0</v>
      </c>
      <c r="D23" s="89">
        <f>D24</f>
        <v>0</v>
      </c>
      <c r="E23" s="89">
        <f>E24</f>
        <v>0</v>
      </c>
      <c r="F23" s="89" t="e">
        <f t="shared" si="6"/>
        <v>#DIV/0!</v>
      </c>
      <c r="G23" s="89">
        <f>G24</f>
        <v>0</v>
      </c>
      <c r="H23" s="89">
        <f>H24</f>
        <v>0</v>
      </c>
      <c r="I23" s="90" t="e">
        <f t="shared" si="7"/>
        <v>#DIV/0!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</row>
    <row r="24" spans="1:970" s="95" customFormat="1" ht="64.5" customHeight="1" x14ac:dyDescent="0.25">
      <c r="A24" s="74" t="s">
        <v>30</v>
      </c>
      <c r="B24" s="93">
        <v>2120003</v>
      </c>
      <c r="C24" s="76">
        <v>0</v>
      </c>
      <c r="D24" s="77">
        <f>H24</f>
        <v>0</v>
      </c>
      <c r="E24" s="77">
        <f>C24-D24</f>
        <v>0</v>
      </c>
      <c r="F24" s="77" t="e">
        <f>D24/C24*100</f>
        <v>#DIV/0!</v>
      </c>
      <c r="G24" s="77"/>
      <c r="H24" s="77"/>
      <c r="I24" s="78" t="e">
        <f t="shared" si="7"/>
        <v>#DIV/0!</v>
      </c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4"/>
      <c r="BK24" s="94"/>
    </row>
    <row r="25" spans="1:970" s="100" customFormat="1" ht="64.5" customHeight="1" x14ac:dyDescent="0.25">
      <c r="A25" s="96" t="s">
        <v>31</v>
      </c>
      <c r="B25" s="68"/>
      <c r="C25" s="97">
        <f>C26</f>
        <v>0</v>
      </c>
      <c r="D25" s="97">
        <f>D26</f>
        <v>0</v>
      </c>
      <c r="E25" s="97">
        <f>E26</f>
        <v>0</v>
      </c>
      <c r="F25" s="97" t="e">
        <f t="shared" si="6"/>
        <v>#DIV/0!</v>
      </c>
      <c r="G25" s="97">
        <f>G26</f>
        <v>0</v>
      </c>
      <c r="H25" s="97">
        <f>H26</f>
        <v>0</v>
      </c>
      <c r="I25" s="98" t="e">
        <f t="shared" si="7"/>
        <v>#DIV/0!</v>
      </c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</row>
    <row r="26" spans="1:970" s="95" customFormat="1" ht="33.75" customHeight="1" x14ac:dyDescent="0.25">
      <c r="A26" s="101" t="s">
        <v>32</v>
      </c>
      <c r="B26" s="93">
        <v>2210007</v>
      </c>
      <c r="C26" s="76"/>
      <c r="D26" s="77">
        <f>H26</f>
        <v>0</v>
      </c>
      <c r="E26" s="77">
        <f>C26-D26</f>
        <v>0</v>
      </c>
      <c r="F26" s="77" t="e">
        <f>D26/C26*100</f>
        <v>#DIV/0!</v>
      </c>
      <c r="G26" s="77"/>
      <c r="H26" s="77"/>
      <c r="I26" s="78" t="e">
        <f>H26/G26*100</f>
        <v>#DIV/0!</v>
      </c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4"/>
      <c r="BK26" s="94"/>
    </row>
    <row r="27" spans="1:970" s="104" customFormat="1" ht="18.75" x14ac:dyDescent="0.25">
      <c r="A27" s="102" t="s">
        <v>33</v>
      </c>
      <c r="B27" s="68">
        <v>225</v>
      </c>
      <c r="C27" s="97">
        <f>C28</f>
        <v>50000</v>
      </c>
      <c r="D27" s="97">
        <f>D28</f>
        <v>5000</v>
      </c>
      <c r="E27" s="97">
        <f>E28</f>
        <v>45000</v>
      </c>
      <c r="F27" s="97">
        <f t="shared" ref="F27:F33" si="8">E27/D27*100</f>
        <v>900</v>
      </c>
      <c r="G27" s="97">
        <f>G28</f>
        <v>50000</v>
      </c>
      <c r="H27" s="97">
        <f>H28</f>
        <v>5000</v>
      </c>
      <c r="I27" s="98">
        <f t="shared" si="7"/>
        <v>10</v>
      </c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</row>
    <row r="28" spans="1:970" s="109" customFormat="1" ht="18.75" x14ac:dyDescent="0.25">
      <c r="A28" s="105" t="s">
        <v>34</v>
      </c>
      <c r="B28" s="106">
        <v>2250063</v>
      </c>
      <c r="C28" s="76">
        <v>50000</v>
      </c>
      <c r="D28" s="77">
        <f>H28</f>
        <v>5000</v>
      </c>
      <c r="E28" s="77">
        <f>C28-D28</f>
        <v>45000</v>
      </c>
      <c r="F28" s="77">
        <f>D28/C28*100</f>
        <v>10</v>
      </c>
      <c r="G28" s="77">
        <v>50000</v>
      </c>
      <c r="H28" s="77">
        <v>5000</v>
      </c>
      <c r="I28" s="78">
        <f>H28/G28*100</f>
        <v>10</v>
      </c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8"/>
      <c r="BK28" s="108"/>
    </row>
    <row r="29" spans="1:970" s="104" customFormat="1" ht="18.75" x14ac:dyDescent="0.25">
      <c r="A29" s="102" t="s">
        <v>35</v>
      </c>
      <c r="B29" s="68">
        <v>226</v>
      </c>
      <c r="C29" s="97">
        <f>SUM(C30:C32)</f>
        <v>121500</v>
      </c>
      <c r="D29" s="97">
        <f>SUM(D30:D32)</f>
        <v>0</v>
      </c>
      <c r="E29" s="97">
        <f>SUM(E30:E32)</f>
        <v>121500</v>
      </c>
      <c r="F29" s="97" t="e">
        <f t="shared" si="8"/>
        <v>#DIV/0!</v>
      </c>
      <c r="G29" s="97">
        <f>SUM(G30:G32)</f>
        <v>120000</v>
      </c>
      <c r="H29" s="97">
        <f>SUM(H30:H32)</f>
        <v>0</v>
      </c>
      <c r="I29" s="98">
        <f t="shared" si="7"/>
        <v>0</v>
      </c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</row>
    <row r="30" spans="1:970" s="112" customFormat="1" ht="24.75" customHeight="1" x14ac:dyDescent="0.25">
      <c r="A30" s="110" t="s">
        <v>36</v>
      </c>
      <c r="B30" s="106">
        <v>2260034</v>
      </c>
      <c r="C30" s="76"/>
      <c r="D30" s="77">
        <f>H30</f>
        <v>0</v>
      </c>
      <c r="E30" s="77">
        <f>C30-D30</f>
        <v>0</v>
      </c>
      <c r="F30" s="77" t="e">
        <f>D30/C30*100</f>
        <v>#DIV/0!</v>
      </c>
      <c r="G30" s="77"/>
      <c r="H30" s="77"/>
      <c r="I30" s="78" t="e">
        <f>H30/G30*100</f>
        <v>#DIV/0!</v>
      </c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11"/>
      <c r="BK30" s="111"/>
    </row>
    <row r="31" spans="1:970" s="112" customFormat="1" ht="36.75" customHeight="1" x14ac:dyDescent="0.25">
      <c r="A31" s="113" t="s">
        <v>37</v>
      </c>
      <c r="B31" s="106">
        <v>2260035</v>
      </c>
      <c r="C31" s="76">
        <v>121500</v>
      </c>
      <c r="D31" s="77">
        <f t="shared" ref="D31:D32" si="9">H31</f>
        <v>0</v>
      </c>
      <c r="E31" s="77">
        <f>C31-D31</f>
        <v>121500</v>
      </c>
      <c r="F31" s="77">
        <f>D31/C31*100</f>
        <v>0</v>
      </c>
      <c r="G31" s="77">
        <v>120000</v>
      </c>
      <c r="H31" s="77"/>
      <c r="I31" s="78">
        <f>H31/G31*100</f>
        <v>0</v>
      </c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11"/>
      <c r="BK31" s="111"/>
    </row>
    <row r="32" spans="1:970" s="109" customFormat="1" ht="41.25" customHeight="1" x14ac:dyDescent="0.25">
      <c r="A32" s="105" t="s">
        <v>38</v>
      </c>
      <c r="B32" s="106">
        <v>2260055</v>
      </c>
      <c r="C32" s="76"/>
      <c r="D32" s="77">
        <f t="shared" si="9"/>
        <v>0</v>
      </c>
      <c r="E32" s="77">
        <f>C32-D32</f>
        <v>0</v>
      </c>
      <c r="F32" s="77" t="e">
        <f>D32/C32*100</f>
        <v>#DIV/0!</v>
      </c>
      <c r="G32" s="77"/>
      <c r="H32" s="77"/>
      <c r="I32" s="78" t="e">
        <f>H32/G32*100</f>
        <v>#DIV/0!</v>
      </c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8"/>
      <c r="BK32" s="108"/>
    </row>
    <row r="33" spans="1:63" s="104" customFormat="1" ht="18.75" x14ac:dyDescent="0.25">
      <c r="A33" s="102" t="s">
        <v>39</v>
      </c>
      <c r="B33" s="68">
        <v>310</v>
      </c>
      <c r="C33" s="97">
        <f>SUM(C34:C37)</f>
        <v>1432125</v>
      </c>
      <c r="D33" s="97">
        <f>SUM(D34:D37)</f>
        <v>0</v>
      </c>
      <c r="E33" s="97">
        <f>SUM(E34:E37)</f>
        <v>1432125</v>
      </c>
      <c r="F33" s="97" t="e">
        <f t="shared" si="8"/>
        <v>#DIV/0!</v>
      </c>
      <c r="G33" s="97">
        <f>SUM(G34:G37)</f>
        <v>0</v>
      </c>
      <c r="H33" s="97">
        <f>SUM(H34:H37)</f>
        <v>0</v>
      </c>
      <c r="I33" s="98" t="e">
        <f t="shared" si="7"/>
        <v>#DIV/0!</v>
      </c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</row>
    <row r="34" spans="1:63" s="109" customFormat="1" ht="18.75" x14ac:dyDescent="0.25">
      <c r="A34" s="114" t="s">
        <v>40</v>
      </c>
      <c r="B34" s="93">
        <v>3100032</v>
      </c>
      <c r="C34" s="76"/>
      <c r="D34" s="77">
        <f>H34</f>
        <v>0</v>
      </c>
      <c r="E34" s="77">
        <f>C34-D34</f>
        <v>0</v>
      </c>
      <c r="F34" s="77" t="e">
        <f t="shared" ref="F34:F59" si="10">D34/C34*100</f>
        <v>#DIV/0!</v>
      </c>
      <c r="G34" s="77"/>
      <c r="H34" s="77"/>
      <c r="I34" s="78" t="e">
        <f t="shared" si="7"/>
        <v>#DIV/0!</v>
      </c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8"/>
      <c r="BK34" s="108"/>
    </row>
    <row r="35" spans="1:63" s="117" customFormat="1" ht="18.75" x14ac:dyDescent="0.25">
      <c r="A35" s="114" t="s">
        <v>41</v>
      </c>
      <c r="B35" s="93">
        <v>3100033</v>
      </c>
      <c r="C35" s="76"/>
      <c r="D35" s="77">
        <f t="shared" ref="D35:D37" si="11">H35</f>
        <v>0</v>
      </c>
      <c r="E35" s="77">
        <f>C35-D35</f>
        <v>0</v>
      </c>
      <c r="F35" s="77" t="e">
        <f t="shared" si="10"/>
        <v>#DIV/0!</v>
      </c>
      <c r="G35" s="77"/>
      <c r="H35" s="77"/>
      <c r="I35" s="78" t="e">
        <f t="shared" si="7"/>
        <v>#DIV/0!</v>
      </c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6"/>
      <c r="BK35" s="116"/>
    </row>
    <row r="36" spans="1:63" s="109" customFormat="1" ht="31.5" x14ac:dyDescent="0.25">
      <c r="A36" s="118" t="s">
        <v>42</v>
      </c>
      <c r="B36" s="93">
        <v>3100034</v>
      </c>
      <c r="C36" s="76">
        <v>1232125</v>
      </c>
      <c r="D36" s="77">
        <f t="shared" si="11"/>
        <v>0</v>
      </c>
      <c r="E36" s="77">
        <f>C36-D36</f>
        <v>1232125</v>
      </c>
      <c r="F36" s="77">
        <f t="shared" si="10"/>
        <v>0</v>
      </c>
      <c r="G36" s="77"/>
      <c r="H36" s="77"/>
      <c r="I36" s="78" t="e">
        <f t="shared" si="7"/>
        <v>#DIV/0!</v>
      </c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8"/>
      <c r="BK36" s="108"/>
    </row>
    <row r="37" spans="1:63" s="109" customFormat="1" ht="18.75" x14ac:dyDescent="0.25">
      <c r="A37" s="114" t="s">
        <v>43</v>
      </c>
      <c r="B37" s="93">
        <v>3100035</v>
      </c>
      <c r="C37" s="76">
        <v>200000</v>
      </c>
      <c r="D37" s="77">
        <f t="shared" si="11"/>
        <v>0</v>
      </c>
      <c r="E37" s="77">
        <f>C37-D37</f>
        <v>200000</v>
      </c>
      <c r="F37" s="77">
        <f t="shared" si="10"/>
        <v>0</v>
      </c>
      <c r="G37" s="77"/>
      <c r="H37" s="77"/>
      <c r="I37" s="78" t="e">
        <f t="shared" si="7"/>
        <v>#DIV/0!</v>
      </c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8"/>
      <c r="BK37" s="108"/>
    </row>
    <row r="38" spans="1:63" s="125" customFormat="1" ht="18.75" x14ac:dyDescent="0.25">
      <c r="A38" s="119" t="s">
        <v>44</v>
      </c>
      <c r="B38" s="120">
        <v>340</v>
      </c>
      <c r="C38" s="121">
        <f>C39+C46</f>
        <v>152500</v>
      </c>
      <c r="D38" s="121">
        <f>D39+D46</f>
        <v>0</v>
      </c>
      <c r="E38" s="121">
        <f>E39+E46</f>
        <v>152500</v>
      </c>
      <c r="F38" s="122">
        <f t="shared" si="10"/>
        <v>0</v>
      </c>
      <c r="G38" s="121">
        <f>G39+G46</f>
        <v>0</v>
      </c>
      <c r="H38" s="121">
        <f>H39+H46</f>
        <v>0</v>
      </c>
      <c r="I38" s="123" t="e">
        <f t="shared" si="7"/>
        <v>#DIV/0!</v>
      </c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</row>
    <row r="39" spans="1:63" s="104" customFormat="1" ht="18.75" x14ac:dyDescent="0.25">
      <c r="A39" s="102"/>
      <c r="B39" s="68">
        <v>346</v>
      </c>
      <c r="C39" s="97">
        <f>SUM(C40:C45)</f>
        <v>107000</v>
      </c>
      <c r="D39" s="97">
        <f>SUM(D40:D45)</f>
        <v>0</v>
      </c>
      <c r="E39" s="97">
        <f>SUM(E40:E45)</f>
        <v>107000</v>
      </c>
      <c r="F39" s="126">
        <f t="shared" si="10"/>
        <v>0</v>
      </c>
      <c r="G39" s="97">
        <f>SUM(G40:G45)</f>
        <v>0</v>
      </c>
      <c r="H39" s="97">
        <f>SUM(H40:H45)</f>
        <v>0</v>
      </c>
      <c r="I39" s="98" t="e">
        <f t="shared" si="7"/>
        <v>#DIV/0!</v>
      </c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</row>
    <row r="40" spans="1:63" s="117" customFormat="1" ht="50.25" customHeight="1" x14ac:dyDescent="0.25">
      <c r="A40" s="118" t="s">
        <v>45</v>
      </c>
      <c r="B40" s="93">
        <v>3460017</v>
      </c>
      <c r="C40" s="76">
        <v>67000</v>
      </c>
      <c r="D40" s="77">
        <f>H40</f>
        <v>0</v>
      </c>
      <c r="E40" s="77">
        <f t="shared" ref="E40:E45" si="12">C40-D40</f>
        <v>67000</v>
      </c>
      <c r="F40" s="77">
        <f t="shared" si="10"/>
        <v>0</v>
      </c>
      <c r="G40" s="77"/>
      <c r="H40" s="77"/>
      <c r="I40" s="78" t="e">
        <f t="shared" si="7"/>
        <v>#DIV/0!</v>
      </c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6"/>
      <c r="BK40" s="116"/>
    </row>
    <row r="41" spans="1:63" s="117" customFormat="1" ht="52.5" customHeight="1" x14ac:dyDescent="0.25">
      <c r="A41" s="118" t="s">
        <v>46</v>
      </c>
      <c r="B41" s="93">
        <v>3460018</v>
      </c>
      <c r="C41" s="76"/>
      <c r="D41" s="77">
        <f>H41</f>
        <v>0</v>
      </c>
      <c r="E41" s="77">
        <f t="shared" si="12"/>
        <v>0</v>
      </c>
      <c r="F41" s="77" t="e">
        <f t="shared" si="10"/>
        <v>#DIV/0!</v>
      </c>
      <c r="G41" s="77"/>
      <c r="H41" s="77"/>
      <c r="I41" s="78" t="e">
        <f t="shared" si="7"/>
        <v>#DIV/0!</v>
      </c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6"/>
      <c r="BK41" s="116"/>
    </row>
    <row r="42" spans="1:63" s="117" customFormat="1" ht="60.75" customHeight="1" x14ac:dyDescent="0.25">
      <c r="A42" s="118" t="s">
        <v>47</v>
      </c>
      <c r="B42" s="93">
        <v>3460019</v>
      </c>
      <c r="C42" s="76"/>
      <c r="D42" s="77">
        <f>H42</f>
        <v>0</v>
      </c>
      <c r="E42" s="77">
        <f t="shared" si="12"/>
        <v>0</v>
      </c>
      <c r="F42" s="77" t="e">
        <f t="shared" si="10"/>
        <v>#DIV/0!</v>
      </c>
      <c r="G42" s="77"/>
      <c r="H42" s="77"/>
      <c r="I42" s="78" t="e">
        <f t="shared" si="7"/>
        <v>#DIV/0!</v>
      </c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6"/>
      <c r="BK42" s="116"/>
    </row>
    <row r="43" spans="1:63" s="109" customFormat="1" ht="18.75" x14ac:dyDescent="0.25">
      <c r="A43" s="127" t="s">
        <v>48</v>
      </c>
      <c r="B43" s="93">
        <v>3460020</v>
      </c>
      <c r="C43" s="76"/>
      <c r="D43" s="77">
        <f>H43</f>
        <v>0</v>
      </c>
      <c r="E43" s="77">
        <f t="shared" si="12"/>
        <v>0</v>
      </c>
      <c r="F43" s="77" t="e">
        <f t="shared" si="10"/>
        <v>#DIV/0!</v>
      </c>
      <c r="G43" s="77"/>
      <c r="H43" s="77"/>
      <c r="I43" s="78" t="e">
        <f t="shared" si="7"/>
        <v>#DIV/0!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8"/>
      <c r="BK43" s="108"/>
    </row>
    <row r="44" spans="1:63" s="109" customFormat="1" ht="18.75" x14ac:dyDescent="0.25">
      <c r="A44" s="118" t="s">
        <v>49</v>
      </c>
      <c r="B44" s="93">
        <v>3460021</v>
      </c>
      <c r="C44" s="76"/>
      <c r="D44" s="77">
        <f>H44</f>
        <v>0</v>
      </c>
      <c r="E44" s="77">
        <f t="shared" si="12"/>
        <v>0</v>
      </c>
      <c r="F44" s="77" t="e">
        <f t="shared" si="10"/>
        <v>#DIV/0!</v>
      </c>
      <c r="G44" s="77"/>
      <c r="H44" s="77"/>
      <c r="I44" s="78" t="e">
        <f t="shared" si="7"/>
        <v>#DIV/0!</v>
      </c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8"/>
      <c r="BK44" s="108"/>
    </row>
    <row r="45" spans="1:63" s="109" customFormat="1" ht="18.75" x14ac:dyDescent="0.25">
      <c r="A45" s="127" t="s">
        <v>50</v>
      </c>
      <c r="B45" s="93">
        <v>3460041</v>
      </c>
      <c r="C45" s="76">
        <v>40000</v>
      </c>
      <c r="D45" s="77"/>
      <c r="E45" s="77">
        <f t="shared" si="12"/>
        <v>40000</v>
      </c>
      <c r="F45" s="77">
        <f t="shared" si="10"/>
        <v>0</v>
      </c>
      <c r="G45" s="77"/>
      <c r="H45" s="77"/>
      <c r="I45" s="78" t="e">
        <f t="shared" si="7"/>
        <v>#DIV/0!</v>
      </c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8"/>
      <c r="BK45" s="108"/>
    </row>
    <row r="46" spans="1:63" s="104" customFormat="1" ht="18.75" x14ac:dyDescent="0.25">
      <c r="A46" s="96"/>
      <c r="B46" s="68">
        <v>349</v>
      </c>
      <c r="C46" s="97">
        <f>SUM(C47:C48)</f>
        <v>45500</v>
      </c>
      <c r="D46" s="97">
        <f>SUM(D47:D48)</f>
        <v>0</v>
      </c>
      <c r="E46" s="97">
        <f>SUM(E47:E48)</f>
        <v>45500</v>
      </c>
      <c r="F46" s="126">
        <f t="shared" si="10"/>
        <v>0</v>
      </c>
      <c r="G46" s="97">
        <f>SUM(G47:G48)</f>
        <v>0</v>
      </c>
      <c r="H46" s="97">
        <f>SUM(H47:H48)</f>
        <v>0</v>
      </c>
      <c r="I46" s="98" t="e">
        <f t="shared" si="7"/>
        <v>#DIV/0!</v>
      </c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</row>
    <row r="47" spans="1:63" s="117" customFormat="1" ht="39" customHeight="1" x14ac:dyDescent="0.25">
      <c r="A47" s="128" t="s">
        <v>51</v>
      </c>
      <c r="B47" s="93">
        <v>3490000</v>
      </c>
      <c r="C47" s="76">
        <v>40500</v>
      </c>
      <c r="D47" s="77">
        <f>H47</f>
        <v>0</v>
      </c>
      <c r="E47" s="77">
        <f>C47-D47</f>
        <v>40500</v>
      </c>
      <c r="F47" s="77">
        <f>D47/C47*100</f>
        <v>0</v>
      </c>
      <c r="G47" s="77"/>
      <c r="H47" s="77"/>
      <c r="I47" s="78" t="e">
        <f t="shared" si="7"/>
        <v>#DIV/0!</v>
      </c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6"/>
      <c r="BK47" s="116"/>
    </row>
    <row r="48" spans="1:63" s="117" customFormat="1" ht="36" customHeight="1" x14ac:dyDescent="0.25">
      <c r="A48" s="114" t="s">
        <v>52</v>
      </c>
      <c r="B48" s="93">
        <v>3490004</v>
      </c>
      <c r="C48" s="76">
        <v>5000</v>
      </c>
      <c r="D48" s="77">
        <f>H48</f>
        <v>0</v>
      </c>
      <c r="E48" s="77">
        <f>C48-D48</f>
        <v>5000</v>
      </c>
      <c r="F48" s="77">
        <f>D48/C48*100</f>
        <v>0</v>
      </c>
      <c r="G48" s="77"/>
      <c r="H48" s="77"/>
      <c r="I48" s="78" t="e">
        <f t="shared" si="7"/>
        <v>#DIV/0!</v>
      </c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6"/>
      <c r="BK48" s="116"/>
    </row>
    <row r="49" spans="1:970" s="135" customFormat="1" ht="165" customHeight="1" x14ac:dyDescent="0.25">
      <c r="A49" s="129" t="s">
        <v>53</v>
      </c>
      <c r="B49" s="130" t="s">
        <v>54</v>
      </c>
      <c r="C49" s="131">
        <f>C22+C19</f>
        <v>40178158</v>
      </c>
      <c r="D49" s="131">
        <f>D22+D19</f>
        <v>9405961.4900000002</v>
      </c>
      <c r="E49" s="131">
        <f>E22+E19</f>
        <v>30772196.509999998</v>
      </c>
      <c r="F49" s="131">
        <f>D49/C49*100</f>
        <v>23.410633931998575</v>
      </c>
      <c r="G49" s="131">
        <f>G22+G19</f>
        <v>9622298</v>
      </c>
      <c r="H49" s="131">
        <f>H22+H19</f>
        <v>9405961.4900000002</v>
      </c>
      <c r="I49" s="132">
        <f t="shared" si="7"/>
        <v>97.751716793639105</v>
      </c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133"/>
      <c r="BF49" s="133"/>
      <c r="BG49" s="133"/>
      <c r="BH49" s="133"/>
      <c r="BI49" s="133"/>
      <c r="BJ49" s="134"/>
      <c r="BK49" s="134"/>
    </row>
    <row r="50" spans="1:970" s="125" customFormat="1" ht="111" customHeight="1" x14ac:dyDescent="0.25">
      <c r="A50" s="136" t="s">
        <v>55</v>
      </c>
      <c r="B50" s="83" t="s">
        <v>56</v>
      </c>
      <c r="C50" s="137"/>
      <c r="D50" s="138">
        <f>H50</f>
        <v>0</v>
      </c>
      <c r="E50" s="138">
        <f>C50-D50</f>
        <v>0</v>
      </c>
      <c r="F50" s="138" t="e">
        <f t="shared" si="10"/>
        <v>#DIV/0!</v>
      </c>
      <c r="G50" s="138"/>
      <c r="H50" s="138"/>
      <c r="I50" s="139" t="e">
        <f t="shared" si="7"/>
        <v>#DIV/0!</v>
      </c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24"/>
      <c r="BK50" s="124"/>
    </row>
    <row r="51" spans="1:970" s="125" customFormat="1" ht="61.5" customHeight="1" x14ac:dyDescent="0.25">
      <c r="A51" s="136" t="s">
        <v>57</v>
      </c>
      <c r="B51" s="83" t="s">
        <v>58</v>
      </c>
      <c r="C51" s="137">
        <f>C52+C53</f>
        <v>0</v>
      </c>
      <c r="D51" s="138">
        <f>D52+D53</f>
        <v>0</v>
      </c>
      <c r="E51" s="138">
        <f>E52+E53</f>
        <v>0</v>
      </c>
      <c r="F51" s="138" t="e">
        <f t="shared" si="10"/>
        <v>#DIV/0!</v>
      </c>
      <c r="G51" s="138">
        <f>G52+G53</f>
        <v>0</v>
      </c>
      <c r="H51" s="138">
        <f>H52+H53</f>
        <v>0</v>
      </c>
      <c r="I51" s="139" t="e">
        <f>H51/G51*100</f>
        <v>#DIV/0!</v>
      </c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24"/>
      <c r="BK51" s="124"/>
    </row>
    <row r="52" spans="1:970" s="117" customFormat="1" ht="36" customHeight="1" x14ac:dyDescent="0.25">
      <c r="A52" s="140" t="s">
        <v>59</v>
      </c>
      <c r="B52" s="93">
        <v>2260061</v>
      </c>
      <c r="C52" s="76"/>
      <c r="D52" s="77">
        <f>H52</f>
        <v>0</v>
      </c>
      <c r="E52" s="77">
        <f>C52-D52</f>
        <v>0</v>
      </c>
      <c r="F52" s="77" t="e">
        <f t="shared" si="10"/>
        <v>#DIV/0!</v>
      </c>
      <c r="G52" s="77"/>
      <c r="H52" s="77"/>
      <c r="I52" s="78" t="e">
        <f t="shared" si="7"/>
        <v>#DIV/0!</v>
      </c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6"/>
      <c r="BK52" s="116"/>
    </row>
    <row r="53" spans="1:970" s="117" customFormat="1" ht="36" customHeight="1" x14ac:dyDescent="0.25">
      <c r="A53" s="140" t="s">
        <v>60</v>
      </c>
      <c r="B53" s="93">
        <v>3420000</v>
      </c>
      <c r="C53" s="76"/>
      <c r="D53" s="77">
        <f>H53</f>
        <v>0</v>
      </c>
      <c r="E53" s="77">
        <f>C53-D53</f>
        <v>0</v>
      </c>
      <c r="F53" s="77" t="e">
        <f t="shared" si="10"/>
        <v>#DIV/0!</v>
      </c>
      <c r="G53" s="77"/>
      <c r="H53" s="77"/>
      <c r="I53" s="78" t="e">
        <f t="shared" si="7"/>
        <v>#DIV/0!</v>
      </c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6"/>
      <c r="BK53" s="116"/>
    </row>
    <row r="54" spans="1:970" s="117" customFormat="1" ht="76.5" customHeight="1" x14ac:dyDescent="0.25">
      <c r="A54" s="136" t="s">
        <v>61</v>
      </c>
      <c r="B54" s="141" t="s">
        <v>62</v>
      </c>
      <c r="C54" s="142">
        <f>C55</f>
        <v>0</v>
      </c>
      <c r="D54" s="142">
        <f>D55</f>
        <v>0</v>
      </c>
      <c r="E54" s="142">
        <f>E55</f>
        <v>0</v>
      </c>
      <c r="F54" s="138" t="e">
        <f t="shared" si="10"/>
        <v>#DIV/0!</v>
      </c>
      <c r="G54" s="142">
        <f>G55</f>
        <v>0</v>
      </c>
      <c r="H54" s="142">
        <f>H55</f>
        <v>0</v>
      </c>
      <c r="I54" s="139" t="e">
        <f>H54/G54*100</f>
        <v>#DIV/0!</v>
      </c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6"/>
      <c r="BK54" s="116"/>
    </row>
    <row r="55" spans="1:970" s="117" customFormat="1" ht="36" customHeight="1" x14ac:dyDescent="0.25">
      <c r="A55" s="143" t="s">
        <v>63</v>
      </c>
      <c r="B55" s="144"/>
      <c r="C55" s="145">
        <f>SUM(C56)</f>
        <v>0</v>
      </c>
      <c r="D55" s="145">
        <f t="shared" ref="D55:E55" si="13">SUM(D56)</f>
        <v>0</v>
      </c>
      <c r="E55" s="145">
        <f t="shared" si="13"/>
        <v>0</v>
      </c>
      <c r="F55" s="146" t="e">
        <f>D55/C55*100</f>
        <v>#DIV/0!</v>
      </c>
      <c r="G55" s="145">
        <f>SUM(G56)</f>
        <v>0</v>
      </c>
      <c r="H55" s="145">
        <f>SUM(H56)</f>
        <v>0</v>
      </c>
      <c r="I55" s="147" t="e">
        <f t="shared" si="7"/>
        <v>#DIV/0!</v>
      </c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6"/>
      <c r="BK55" s="116"/>
    </row>
    <row r="56" spans="1:970" s="117" customFormat="1" ht="36" customHeight="1" x14ac:dyDescent="0.25">
      <c r="A56" s="140" t="s">
        <v>64</v>
      </c>
      <c r="B56" s="93">
        <v>2260382</v>
      </c>
      <c r="C56" s="148"/>
      <c r="D56" s="77"/>
      <c r="E56" s="77"/>
      <c r="F56" s="77" t="e">
        <f t="shared" si="10"/>
        <v>#DIV/0!</v>
      </c>
      <c r="G56" s="77"/>
      <c r="H56" s="77"/>
      <c r="I56" s="78" t="e">
        <f t="shared" si="7"/>
        <v>#DIV/0!</v>
      </c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6"/>
      <c r="BK56" s="116"/>
    </row>
    <row r="57" spans="1:970" s="117" customFormat="1" ht="81.75" customHeight="1" x14ac:dyDescent="0.25">
      <c r="A57" s="136" t="s">
        <v>65</v>
      </c>
      <c r="B57" s="149" t="s">
        <v>66</v>
      </c>
      <c r="C57" s="142">
        <f>C58</f>
        <v>0</v>
      </c>
      <c r="D57" s="142">
        <f>D58</f>
        <v>0</v>
      </c>
      <c r="E57" s="142">
        <f>E58</f>
        <v>0</v>
      </c>
      <c r="F57" s="138" t="e">
        <f t="shared" si="10"/>
        <v>#DIV/0!</v>
      </c>
      <c r="G57" s="142">
        <f>G58</f>
        <v>0</v>
      </c>
      <c r="H57" s="142">
        <f>H58</f>
        <v>0</v>
      </c>
      <c r="I57" s="139" t="e">
        <f>H57/G57*100</f>
        <v>#DIV/0!</v>
      </c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6"/>
      <c r="BK57" s="116"/>
    </row>
    <row r="58" spans="1:970" s="117" customFormat="1" ht="36" customHeight="1" x14ac:dyDescent="0.25">
      <c r="A58" s="150" t="s">
        <v>67</v>
      </c>
      <c r="B58" s="151"/>
      <c r="C58" s="145">
        <f>SUM(C59)</f>
        <v>0</v>
      </c>
      <c r="D58" s="145">
        <f>SUM(D59)</f>
        <v>0</v>
      </c>
      <c r="E58" s="145">
        <f t="shared" ref="E58" si="14">SUM(E59)</f>
        <v>0</v>
      </c>
      <c r="F58" s="146" t="e">
        <f>D58/C58*100</f>
        <v>#DIV/0!</v>
      </c>
      <c r="G58" s="146"/>
      <c r="H58" s="146"/>
      <c r="I58" s="147" t="e">
        <f t="shared" si="7"/>
        <v>#DIV/0!</v>
      </c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6"/>
      <c r="BK58" s="116"/>
    </row>
    <row r="59" spans="1:970" s="117" customFormat="1" ht="50.25" customHeight="1" x14ac:dyDescent="0.25">
      <c r="A59" s="140" t="s">
        <v>64</v>
      </c>
      <c r="B59" s="93">
        <v>2260382</v>
      </c>
      <c r="C59" s="148"/>
      <c r="D59" s="77"/>
      <c r="E59" s="77"/>
      <c r="F59" s="77" t="e">
        <f t="shared" si="10"/>
        <v>#DIV/0!</v>
      </c>
      <c r="G59" s="77"/>
      <c r="H59" s="77"/>
      <c r="I59" s="78" t="e">
        <f t="shared" si="7"/>
        <v>#DIV/0!</v>
      </c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5"/>
      <c r="BE59" s="115"/>
      <c r="BF59" s="115"/>
      <c r="BG59" s="115"/>
      <c r="BH59" s="115"/>
      <c r="BI59" s="115"/>
      <c r="BJ59" s="116"/>
      <c r="BK59" s="116"/>
    </row>
    <row r="60" spans="1:970" s="158" customFormat="1" ht="36" customHeight="1" x14ac:dyDescent="0.25">
      <c r="A60" s="152" t="s">
        <v>68</v>
      </c>
      <c r="B60" s="153">
        <v>612</v>
      </c>
      <c r="C60" s="154">
        <f>C50+C51+C54+C57</f>
        <v>0</v>
      </c>
      <c r="D60" s="154">
        <f>D50+D51</f>
        <v>0</v>
      </c>
      <c r="E60" s="154">
        <f>E50+E51</f>
        <v>0</v>
      </c>
      <c r="F60" s="155" t="e">
        <f>D60/C60*100</f>
        <v>#DIV/0!</v>
      </c>
      <c r="G60" s="154">
        <f>G50+G51</f>
        <v>0</v>
      </c>
      <c r="H60" s="154">
        <f>H50+H51</f>
        <v>0</v>
      </c>
      <c r="I60" s="156" t="e">
        <f t="shared" si="7"/>
        <v>#DIV/0!</v>
      </c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  <c r="BI60" s="115"/>
      <c r="BJ60" s="157"/>
      <c r="BK60" s="157"/>
    </row>
    <row r="61" spans="1:970" s="158" customFormat="1" ht="36" customHeight="1" x14ac:dyDescent="0.25">
      <c r="A61" s="159" t="s">
        <v>69</v>
      </c>
      <c r="B61" s="160" t="s">
        <v>70</v>
      </c>
      <c r="C61" s="161">
        <f>C60+C49</f>
        <v>40178158</v>
      </c>
      <c r="D61" s="161">
        <f>D60+D49</f>
        <v>9405961.4900000002</v>
      </c>
      <c r="E61" s="161">
        <f>E60+E49</f>
        <v>30772196.509999998</v>
      </c>
      <c r="F61" s="162">
        <f>D61/C61*100</f>
        <v>23.410633931998575</v>
      </c>
      <c r="G61" s="161">
        <f>G60+G49</f>
        <v>9622298</v>
      </c>
      <c r="H61" s="161">
        <f>H60+H49</f>
        <v>9405961.4900000002</v>
      </c>
      <c r="I61" s="163">
        <f>H61/G61*100</f>
        <v>97.751716793639105</v>
      </c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  <c r="BD61" s="115"/>
      <c r="BE61" s="115"/>
      <c r="BF61" s="115"/>
      <c r="BG61" s="115"/>
      <c r="BH61" s="115"/>
      <c r="BI61" s="115"/>
      <c r="BJ61" s="157"/>
      <c r="BK61" s="157"/>
    </row>
    <row r="62" spans="1:970" s="51" customFormat="1" ht="30" customHeight="1" x14ac:dyDescent="0.25">
      <c r="A62" s="495" t="s">
        <v>71</v>
      </c>
      <c r="B62" s="496" t="str">
        <f>'[1]Свод школы '!B62:F62</f>
        <v>2024 год</v>
      </c>
      <c r="C62" s="496"/>
      <c r="D62" s="496"/>
      <c r="E62" s="496"/>
      <c r="F62" s="496"/>
      <c r="G62" s="496" t="s">
        <v>21</v>
      </c>
      <c r="H62" s="496"/>
      <c r="I62" s="496"/>
      <c r="J62" s="63"/>
      <c r="K62" s="63"/>
      <c r="L62" s="63"/>
      <c r="M62" s="63"/>
      <c r="N62" s="63"/>
      <c r="O62" s="63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50"/>
      <c r="BK62" s="50"/>
      <c r="AKH62" s="52"/>
    </row>
    <row r="63" spans="1:970" s="51" customFormat="1" ht="64.5" customHeight="1" x14ac:dyDescent="0.25">
      <c r="A63" s="495"/>
      <c r="B63" s="64" t="s">
        <v>3</v>
      </c>
      <c r="C63" s="65" t="s">
        <v>22</v>
      </c>
      <c r="D63" s="65" t="s">
        <v>23</v>
      </c>
      <c r="E63" s="65" t="s">
        <v>6</v>
      </c>
      <c r="F63" s="65" t="s">
        <v>24</v>
      </c>
      <c r="G63" s="65" t="s">
        <v>8</v>
      </c>
      <c r="H63" s="65" t="s">
        <v>23</v>
      </c>
      <c r="I63" s="64" t="s">
        <v>9</v>
      </c>
      <c r="J63" s="66"/>
      <c r="K63" s="66"/>
      <c r="L63" s="66"/>
      <c r="M63" s="66"/>
      <c r="N63" s="66"/>
      <c r="O63" s="66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50"/>
      <c r="BK63" s="50"/>
      <c r="AKH63" s="52"/>
    </row>
    <row r="64" spans="1:970" s="125" customFormat="1" ht="74.25" customHeight="1" x14ac:dyDescent="0.25">
      <c r="A64" s="164" t="s">
        <v>72</v>
      </c>
      <c r="B64" s="83" t="s">
        <v>73</v>
      </c>
      <c r="C64" s="165">
        <f>C65+C66</f>
        <v>4480459</v>
      </c>
      <c r="D64" s="165">
        <f>D65+D66</f>
        <v>833512.67999999993</v>
      </c>
      <c r="E64" s="165">
        <f>E65+E66</f>
        <v>3646946.3200000003</v>
      </c>
      <c r="F64" s="137">
        <f>D64/C64*100</f>
        <v>18.603287743510204</v>
      </c>
      <c r="G64" s="165">
        <f>G65+G66</f>
        <v>1219202</v>
      </c>
      <c r="H64" s="165">
        <f>H65+H66</f>
        <v>833512.67999999993</v>
      </c>
      <c r="I64" s="166">
        <f>H64/G64*100</f>
        <v>68.365429190568904</v>
      </c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24"/>
      <c r="BK64" s="124"/>
    </row>
    <row r="65" spans="1:970" s="117" customFormat="1" ht="43.5" customHeight="1" x14ac:dyDescent="0.25">
      <c r="A65" s="140" t="s">
        <v>59</v>
      </c>
      <c r="B65" s="93">
        <v>2260061</v>
      </c>
      <c r="C65" s="167">
        <v>4480459</v>
      </c>
      <c r="D65" s="168">
        <f>H65</f>
        <v>833512.67999999993</v>
      </c>
      <c r="E65" s="168">
        <f>C65-D65</f>
        <v>3646946.3200000003</v>
      </c>
      <c r="F65" s="76">
        <f>D65/C65*100</f>
        <v>18.603287743510204</v>
      </c>
      <c r="G65" s="168">
        <v>1219202</v>
      </c>
      <c r="H65" s="168">
        <v>833512.67999999993</v>
      </c>
      <c r="I65" s="169">
        <f t="shared" ref="I65:I73" si="15">H65/G65*100</f>
        <v>68.365429190568904</v>
      </c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6"/>
      <c r="BK65" s="116"/>
    </row>
    <row r="66" spans="1:970" s="117" customFormat="1" ht="43.5" customHeight="1" x14ac:dyDescent="0.25">
      <c r="A66" s="140" t="s">
        <v>60</v>
      </c>
      <c r="B66" s="93">
        <v>3420000</v>
      </c>
      <c r="C66" s="167"/>
      <c r="D66" s="168">
        <f>H66</f>
        <v>0</v>
      </c>
      <c r="E66" s="168">
        <f>C66-D66</f>
        <v>0</v>
      </c>
      <c r="F66" s="76" t="e">
        <f t="shared" ref="F66:F73" si="16">D66/C66*100</f>
        <v>#DIV/0!</v>
      </c>
      <c r="G66" s="168"/>
      <c r="H66" s="168"/>
      <c r="I66" s="169" t="e">
        <f t="shared" si="15"/>
        <v>#DIV/0!</v>
      </c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6"/>
      <c r="BK66" s="116"/>
    </row>
    <row r="67" spans="1:970" s="125" customFormat="1" ht="93.75" customHeight="1" x14ac:dyDescent="0.25">
      <c r="A67" s="164" t="s">
        <v>74</v>
      </c>
      <c r="B67" s="83" t="s">
        <v>75</v>
      </c>
      <c r="C67" s="165">
        <f>C68+C69</f>
        <v>2577960</v>
      </c>
      <c r="D67" s="165">
        <f>D68+D69</f>
        <v>610360.56000000006</v>
      </c>
      <c r="E67" s="165">
        <f>E68+E69</f>
        <v>1967599.44</v>
      </c>
      <c r="F67" s="137">
        <f t="shared" si="16"/>
        <v>23.676106689009917</v>
      </c>
      <c r="G67" s="165">
        <f>G68+G69</f>
        <v>644490</v>
      </c>
      <c r="H67" s="165">
        <f>H68+H69</f>
        <v>610360.56000000006</v>
      </c>
      <c r="I67" s="166">
        <f t="shared" si="15"/>
        <v>94.704426756039666</v>
      </c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  <c r="BI67" s="115"/>
      <c r="BJ67" s="124"/>
      <c r="BK67" s="124"/>
    </row>
    <row r="68" spans="1:970" s="117" customFormat="1" ht="43.5" customHeight="1" x14ac:dyDescent="0.25">
      <c r="A68" s="140" t="s">
        <v>76</v>
      </c>
      <c r="B68" s="93" t="s">
        <v>77</v>
      </c>
      <c r="C68" s="167">
        <v>1980000</v>
      </c>
      <c r="D68" s="168">
        <f>H68</f>
        <v>468900.91000000003</v>
      </c>
      <c r="E68" s="168">
        <f>C68-D68</f>
        <v>1511099.0899999999</v>
      </c>
      <c r="F68" s="76">
        <f t="shared" si="16"/>
        <v>23.681864141414145</v>
      </c>
      <c r="G68" s="167">
        <v>495000</v>
      </c>
      <c r="H68" s="168">
        <v>468900.91000000003</v>
      </c>
      <c r="I68" s="169">
        <f t="shared" si="15"/>
        <v>94.727456565656581</v>
      </c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  <c r="BI68" s="115"/>
      <c r="BJ68" s="116"/>
      <c r="BK68" s="116"/>
    </row>
    <row r="69" spans="1:970" s="117" customFormat="1" ht="53.25" customHeight="1" x14ac:dyDescent="0.25">
      <c r="A69" s="140" t="s">
        <v>78</v>
      </c>
      <c r="B69" s="93" t="s">
        <v>79</v>
      </c>
      <c r="C69" s="167">
        <v>597960</v>
      </c>
      <c r="D69" s="168">
        <f>H69</f>
        <v>141459.65</v>
      </c>
      <c r="E69" s="168">
        <f>C69-D69</f>
        <v>456500.35</v>
      </c>
      <c r="F69" s="76">
        <f t="shared" si="16"/>
        <v>23.657042277075387</v>
      </c>
      <c r="G69" s="167">
        <v>149490</v>
      </c>
      <c r="H69" s="168">
        <v>141459.65</v>
      </c>
      <c r="I69" s="169">
        <f t="shared" si="15"/>
        <v>94.628169108301549</v>
      </c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  <c r="BA69" s="115"/>
      <c r="BB69" s="115"/>
      <c r="BC69" s="115"/>
      <c r="BD69" s="115"/>
      <c r="BE69" s="115"/>
      <c r="BF69" s="115"/>
      <c r="BG69" s="115"/>
      <c r="BH69" s="115"/>
      <c r="BI69" s="115"/>
      <c r="BJ69" s="116"/>
      <c r="BK69" s="116"/>
    </row>
    <row r="70" spans="1:970" s="125" customFormat="1" ht="93.75" customHeight="1" x14ac:dyDescent="0.25">
      <c r="A70" s="164" t="s">
        <v>80</v>
      </c>
      <c r="B70" s="83" t="s">
        <v>81</v>
      </c>
      <c r="C70" s="165">
        <f>C71+C72</f>
        <v>246605.83</v>
      </c>
      <c r="D70" s="165">
        <f>D71+D72</f>
        <v>53146.979999999996</v>
      </c>
      <c r="E70" s="165">
        <f>E71+E72</f>
        <v>193458.84999999998</v>
      </c>
      <c r="F70" s="137">
        <f t="shared" si="16"/>
        <v>21.551388302539319</v>
      </c>
      <c r="G70" s="165">
        <f>G71+G72</f>
        <v>63390.720000000001</v>
      </c>
      <c r="H70" s="165">
        <f>H71+H72</f>
        <v>53146.979999999996</v>
      </c>
      <c r="I70" s="166">
        <f t="shared" si="15"/>
        <v>83.840316058880532</v>
      </c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  <c r="Y70" s="166"/>
      <c r="Z70" s="166"/>
      <c r="AA70" s="166"/>
      <c r="AB70" s="166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  <c r="BI70" s="115"/>
      <c r="BJ70" s="124"/>
      <c r="BK70" s="124"/>
    </row>
    <row r="71" spans="1:970" s="117" customFormat="1" ht="43.5" customHeight="1" x14ac:dyDescent="0.25">
      <c r="A71" s="140" t="s">
        <v>82</v>
      </c>
      <c r="B71" s="93" t="s">
        <v>77</v>
      </c>
      <c r="C71" s="167">
        <v>189405.36</v>
      </c>
      <c r="D71" s="168">
        <f>H71</f>
        <v>40819.5</v>
      </c>
      <c r="E71" s="168">
        <f>C71-D71</f>
        <v>148585.85999999999</v>
      </c>
      <c r="F71" s="76">
        <f t="shared" si="16"/>
        <v>21.55139643355394</v>
      </c>
      <c r="G71" s="167">
        <f>16229.06+16229.06+16229.06</f>
        <v>48687.18</v>
      </c>
      <c r="H71" s="168">
        <v>40819.5</v>
      </c>
      <c r="I71" s="169">
        <f t="shared" si="15"/>
        <v>83.840345651565769</v>
      </c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6"/>
      <c r="BK71" s="116"/>
    </row>
    <row r="72" spans="1:970" s="117" customFormat="1" ht="53.25" customHeight="1" x14ac:dyDescent="0.25">
      <c r="A72" s="140" t="s">
        <v>78</v>
      </c>
      <c r="B72" s="93" t="s">
        <v>79</v>
      </c>
      <c r="C72" s="167">
        <v>57200.47</v>
      </c>
      <c r="D72" s="168">
        <f>H72</f>
        <v>12327.48</v>
      </c>
      <c r="E72" s="168">
        <f>C72-D72</f>
        <v>44872.990000000005</v>
      </c>
      <c r="F72" s="76">
        <f t="shared" si="16"/>
        <v>21.551361378673985</v>
      </c>
      <c r="G72" s="167">
        <f>4901.18+4901.18+4901.18</f>
        <v>14703.54</v>
      </c>
      <c r="H72" s="168">
        <v>12327.48</v>
      </c>
      <c r="I72" s="169">
        <f t="shared" si="15"/>
        <v>83.840218069934167</v>
      </c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69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5"/>
      <c r="BJ72" s="116"/>
      <c r="BK72" s="116"/>
    </row>
    <row r="73" spans="1:970" s="158" customFormat="1" ht="36" customHeight="1" x14ac:dyDescent="0.25">
      <c r="A73" s="159" t="s">
        <v>83</v>
      </c>
      <c r="B73" s="160">
        <v>612</v>
      </c>
      <c r="C73" s="161">
        <f>C64+C67+C70</f>
        <v>7305024.8300000001</v>
      </c>
      <c r="D73" s="161">
        <f>D64+D67+D70</f>
        <v>1497020.22</v>
      </c>
      <c r="E73" s="161">
        <f>E64+E67+E70</f>
        <v>5808004.6099999994</v>
      </c>
      <c r="F73" s="162">
        <f t="shared" si="16"/>
        <v>20.493020281766793</v>
      </c>
      <c r="G73" s="161">
        <f>G64+G67+G70</f>
        <v>1927082.72</v>
      </c>
      <c r="H73" s="161">
        <f>H64+H67+H70</f>
        <v>1497020.22</v>
      </c>
      <c r="I73" s="163">
        <f t="shared" si="15"/>
        <v>77.683236140480787</v>
      </c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163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57"/>
      <c r="BK73" s="157"/>
    </row>
    <row r="74" spans="1:970" s="51" customFormat="1" ht="30" customHeight="1" x14ac:dyDescent="0.25">
      <c r="A74" s="495" t="s">
        <v>84</v>
      </c>
      <c r="B74" s="496" t="s">
        <v>85</v>
      </c>
      <c r="C74" s="496"/>
      <c r="D74" s="496"/>
      <c r="E74" s="496"/>
      <c r="F74" s="496"/>
      <c r="G74" s="496" t="s">
        <v>21</v>
      </c>
      <c r="H74" s="496"/>
      <c r="I74" s="496"/>
      <c r="J74" s="63"/>
      <c r="K74" s="63"/>
      <c r="L74" s="63"/>
      <c r="M74" s="63"/>
      <c r="N74" s="63"/>
      <c r="O74" s="63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50"/>
      <c r="BK74" s="50"/>
      <c r="AKH74" s="52"/>
    </row>
    <row r="75" spans="1:970" s="51" customFormat="1" ht="64.5" customHeight="1" x14ac:dyDescent="0.25">
      <c r="A75" s="495"/>
      <c r="B75" s="64" t="s">
        <v>3</v>
      </c>
      <c r="C75" s="65" t="s">
        <v>22</v>
      </c>
      <c r="D75" s="65" t="s">
        <v>23</v>
      </c>
      <c r="E75" s="65" t="s">
        <v>6</v>
      </c>
      <c r="F75" s="65" t="s">
        <v>24</v>
      </c>
      <c r="G75" s="65" t="s">
        <v>8</v>
      </c>
      <c r="H75" s="65" t="s">
        <v>23</v>
      </c>
      <c r="I75" s="64" t="s">
        <v>9</v>
      </c>
      <c r="J75" s="66"/>
      <c r="K75" s="66"/>
      <c r="L75" s="66"/>
      <c r="M75" s="66"/>
      <c r="N75" s="66"/>
      <c r="O75" s="66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50"/>
      <c r="BK75" s="50"/>
      <c r="AKH75" s="52"/>
    </row>
    <row r="76" spans="1:970" s="176" customFormat="1" ht="24" customHeight="1" x14ac:dyDescent="0.25">
      <c r="A76" s="170" t="s">
        <v>86</v>
      </c>
      <c r="B76" s="171" t="s">
        <v>87</v>
      </c>
      <c r="C76" s="172">
        <f>C79+C84+C86+C87+C94+C106+C118+C119+C78</f>
        <v>5895158</v>
      </c>
      <c r="D76" s="172">
        <f>D79+D84+D86+D87+D94+D106+D118+D119+D78</f>
        <v>680731.04</v>
      </c>
      <c r="E76" s="172">
        <f>E79+E84+E86+E87+E94+E106+E118+E119+E78</f>
        <v>5214426.96</v>
      </c>
      <c r="F76" s="145">
        <f>D76/C76*100</f>
        <v>11.547290844452347</v>
      </c>
      <c r="G76" s="172">
        <f>G79+G84+G86+G87+G94+G106+G118+G119+G78</f>
        <v>1902928</v>
      </c>
      <c r="H76" s="172">
        <f>H79+H84+H86+H87+H94+H106+H118+H119+H78</f>
        <v>680731.04</v>
      </c>
      <c r="I76" s="172">
        <f t="shared" ref="I76:I144" si="17">H76/G76*100</f>
        <v>35.772821672706485</v>
      </c>
      <c r="J76" s="173"/>
      <c r="K76" s="173"/>
      <c r="L76" s="173"/>
      <c r="M76" s="173"/>
      <c r="N76" s="173"/>
      <c r="O76" s="173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75"/>
      <c r="BK76" s="175"/>
    </row>
    <row r="77" spans="1:970" s="176" customFormat="1" ht="31.5" customHeight="1" x14ac:dyDescent="0.25">
      <c r="A77" s="177" t="s">
        <v>29</v>
      </c>
      <c r="B77" s="178"/>
      <c r="C77" s="179">
        <f>C78</f>
        <v>0</v>
      </c>
      <c r="D77" s="179">
        <f>D78</f>
        <v>0</v>
      </c>
      <c r="E77" s="179">
        <f>E78</f>
        <v>0</v>
      </c>
      <c r="F77" s="97" t="e">
        <f>D77/C77*100</f>
        <v>#DIV/0!</v>
      </c>
      <c r="G77" s="179">
        <f>G78</f>
        <v>0</v>
      </c>
      <c r="H77" s="179">
        <f>H78</f>
        <v>0</v>
      </c>
      <c r="I77" s="179" t="e">
        <f t="shared" si="17"/>
        <v>#DIV/0!</v>
      </c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75"/>
      <c r="BK77" s="175"/>
    </row>
    <row r="78" spans="1:970" s="188" customFormat="1" ht="52.5" customHeight="1" x14ac:dyDescent="0.3">
      <c r="A78" s="181" t="s">
        <v>88</v>
      </c>
      <c r="B78" s="182" t="s">
        <v>89</v>
      </c>
      <c r="C78" s="183"/>
      <c r="D78" s="184">
        <f>H78</f>
        <v>0</v>
      </c>
      <c r="E78" s="184">
        <f>C78-D78</f>
        <v>0</v>
      </c>
      <c r="F78" s="76" t="e">
        <f>D78/C78*100</f>
        <v>#DIV/0!</v>
      </c>
      <c r="G78" s="184"/>
      <c r="H78" s="184"/>
      <c r="I78" s="185" t="e">
        <f t="shared" si="17"/>
        <v>#DIV/0!</v>
      </c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7"/>
      <c r="AD78" s="187"/>
      <c r="AE78" s="187"/>
      <c r="AF78" s="187"/>
      <c r="AG78" s="187"/>
      <c r="AH78" s="187"/>
      <c r="AI78" s="187"/>
      <c r="AJ78" s="187"/>
      <c r="AK78" s="187"/>
      <c r="AL78" s="187"/>
      <c r="AM78" s="187"/>
      <c r="AN78" s="187"/>
      <c r="AO78" s="187"/>
      <c r="AP78" s="187"/>
      <c r="AQ78" s="187"/>
      <c r="AR78" s="187"/>
      <c r="AS78" s="187"/>
      <c r="AT78" s="187"/>
      <c r="AU78" s="187"/>
      <c r="AV78" s="187"/>
      <c r="AW78" s="187"/>
      <c r="AX78" s="187"/>
      <c r="AY78" s="187"/>
      <c r="AZ78" s="187"/>
      <c r="BA78" s="187"/>
      <c r="BB78" s="187"/>
      <c r="BC78" s="187"/>
      <c r="BD78" s="187"/>
      <c r="BE78" s="187"/>
      <c r="BF78" s="187"/>
      <c r="BG78" s="187"/>
      <c r="BH78" s="187"/>
      <c r="BI78" s="187"/>
      <c r="BJ78" s="187"/>
      <c r="BK78" s="187"/>
      <c r="AKH78" s="189"/>
    </row>
    <row r="79" spans="1:970" s="192" customFormat="1" ht="24" customHeight="1" x14ac:dyDescent="0.25">
      <c r="A79" s="177" t="s">
        <v>31</v>
      </c>
      <c r="B79" s="190" t="s">
        <v>90</v>
      </c>
      <c r="C79" s="179">
        <f>SUM(C80:C82)</f>
        <v>20785</v>
      </c>
      <c r="D79" s="179">
        <f>SUM(D80:D82)</f>
        <v>1493.48</v>
      </c>
      <c r="E79" s="179">
        <f>SUM(E80:E82)</f>
        <v>19291.52</v>
      </c>
      <c r="F79" s="97">
        <f t="shared" ref="F79:F148" si="18">D79/C79*100</f>
        <v>7.1853740678373832</v>
      </c>
      <c r="G79" s="179">
        <f>SUM(G80:G82)</f>
        <v>4329</v>
      </c>
      <c r="H79" s="179">
        <f>SUM(H80:H82)</f>
        <v>1493.48</v>
      </c>
      <c r="I79" s="179">
        <f t="shared" si="17"/>
        <v>34.499422499422501</v>
      </c>
      <c r="J79" s="180"/>
      <c r="K79" s="180"/>
      <c r="L79" s="180"/>
      <c r="M79" s="180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91"/>
      <c r="AD79" s="191"/>
      <c r="AE79" s="191"/>
      <c r="AF79" s="191"/>
      <c r="AG79" s="191"/>
      <c r="AH79" s="191"/>
      <c r="AI79" s="191"/>
      <c r="AJ79" s="191"/>
      <c r="AK79" s="191"/>
      <c r="AL79" s="191"/>
      <c r="AM79" s="191"/>
      <c r="AN79" s="191"/>
      <c r="AO79" s="191"/>
      <c r="AP79" s="191"/>
      <c r="AQ79" s="191"/>
      <c r="AR79" s="191"/>
      <c r="AS79" s="191"/>
      <c r="AT79" s="191"/>
      <c r="AU79" s="191"/>
      <c r="AV79" s="191"/>
      <c r="AW79" s="191"/>
      <c r="AX79" s="191"/>
      <c r="AY79" s="191"/>
      <c r="AZ79" s="191"/>
      <c r="BA79" s="191"/>
      <c r="BB79" s="191"/>
      <c r="BC79" s="191"/>
      <c r="BD79" s="191"/>
      <c r="BE79" s="191"/>
      <c r="BF79" s="191"/>
      <c r="BG79" s="191"/>
      <c r="BH79" s="191"/>
      <c r="BI79" s="191"/>
      <c r="BJ79" s="191"/>
      <c r="BK79" s="191"/>
    </row>
    <row r="80" spans="1:970" s="195" customFormat="1" ht="37.5" customHeight="1" x14ac:dyDescent="0.3">
      <c r="A80" s="181" t="s">
        <v>91</v>
      </c>
      <c r="B80" s="182" t="s">
        <v>92</v>
      </c>
      <c r="C80" s="193"/>
      <c r="D80" s="184">
        <f>H80</f>
        <v>0</v>
      </c>
      <c r="E80" s="184">
        <f>C80-D80</f>
        <v>0</v>
      </c>
      <c r="F80" s="76" t="e">
        <f t="shared" si="18"/>
        <v>#DIV/0!</v>
      </c>
      <c r="G80" s="184">
        <v>0</v>
      </c>
      <c r="H80" s="184"/>
      <c r="I80" s="185" t="e">
        <f t="shared" si="17"/>
        <v>#DIV/0!</v>
      </c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86"/>
      <c r="AA80" s="186"/>
      <c r="AB80" s="186"/>
      <c r="AC80" s="194"/>
      <c r="AD80" s="194"/>
      <c r="AE80" s="194"/>
      <c r="AF80" s="194"/>
      <c r="AG80" s="194"/>
      <c r="AH80" s="194"/>
      <c r="AI80" s="194"/>
      <c r="AJ80" s="194"/>
      <c r="AK80" s="194"/>
      <c r="AL80" s="194"/>
      <c r="AM80" s="194"/>
      <c r="AN80" s="194"/>
      <c r="AO80" s="194"/>
      <c r="AP80" s="194"/>
      <c r="AQ80" s="194"/>
      <c r="AR80" s="194"/>
      <c r="AS80" s="194"/>
      <c r="AT80" s="194"/>
      <c r="AU80" s="194"/>
      <c r="AV80" s="194"/>
      <c r="AW80" s="194"/>
      <c r="AX80" s="194"/>
      <c r="AY80" s="194"/>
      <c r="AZ80" s="194"/>
      <c r="BA80" s="194"/>
      <c r="BB80" s="194"/>
      <c r="BC80" s="194"/>
      <c r="BD80" s="194"/>
      <c r="BE80" s="194"/>
      <c r="BF80" s="194"/>
      <c r="BG80" s="194"/>
      <c r="BH80" s="194"/>
      <c r="BI80" s="194"/>
      <c r="BJ80" s="194"/>
      <c r="BK80" s="194"/>
    </row>
    <row r="81" spans="1:970" s="202" customFormat="1" ht="32.25" x14ac:dyDescent="0.3">
      <c r="A81" s="181" t="s">
        <v>93</v>
      </c>
      <c r="B81" s="196">
        <v>2210004</v>
      </c>
      <c r="C81" s="197">
        <v>5200</v>
      </c>
      <c r="D81" s="198">
        <f>H81</f>
        <v>0</v>
      </c>
      <c r="E81" s="198">
        <f>C81-D81</f>
        <v>5200</v>
      </c>
      <c r="F81" s="76">
        <f>D81/C81*100</f>
        <v>0</v>
      </c>
      <c r="G81" s="198">
        <v>0</v>
      </c>
      <c r="H81" s="198"/>
      <c r="I81" s="198" t="e">
        <f t="shared" si="17"/>
        <v>#DIV/0!</v>
      </c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199"/>
      <c r="U81" s="199"/>
      <c r="V81" s="199"/>
      <c r="W81" s="199"/>
      <c r="X81" s="199"/>
      <c r="Y81" s="199"/>
      <c r="Z81" s="199"/>
      <c r="AA81" s="199"/>
      <c r="AB81" s="199"/>
      <c r="AC81" s="200"/>
      <c r="AD81" s="200"/>
      <c r="AE81" s="200"/>
      <c r="AF81" s="200"/>
      <c r="AG81" s="201"/>
      <c r="AH81" s="201"/>
      <c r="AI81" s="201"/>
      <c r="AJ81" s="201"/>
      <c r="AK81" s="201"/>
      <c r="AL81" s="201"/>
      <c r="AM81" s="201"/>
      <c r="AN81" s="201"/>
      <c r="AO81" s="201"/>
      <c r="AP81" s="201"/>
      <c r="AQ81" s="201"/>
      <c r="AR81" s="201"/>
      <c r="AS81" s="201"/>
      <c r="AT81" s="201"/>
      <c r="AU81" s="201"/>
      <c r="AV81" s="201"/>
      <c r="AW81" s="201"/>
      <c r="AX81" s="201"/>
      <c r="AY81" s="201"/>
      <c r="AZ81" s="201"/>
      <c r="BA81" s="201"/>
      <c r="BB81" s="201"/>
      <c r="BC81" s="201"/>
      <c r="BD81" s="201"/>
      <c r="BE81" s="201"/>
      <c r="BF81" s="201"/>
      <c r="BG81" s="201"/>
      <c r="BH81" s="201"/>
      <c r="BI81" s="201"/>
      <c r="BJ81" s="201"/>
      <c r="BK81" s="201"/>
    </row>
    <row r="82" spans="1:970" s="202" customFormat="1" ht="22.5" customHeight="1" x14ac:dyDescent="0.3">
      <c r="A82" s="181" t="s">
        <v>94</v>
      </c>
      <c r="B82" s="196">
        <v>2210005</v>
      </c>
      <c r="C82" s="197">
        <f>39585-24000</f>
        <v>15585</v>
      </c>
      <c r="D82" s="198">
        <f>H82</f>
        <v>1493.48</v>
      </c>
      <c r="E82" s="198">
        <f>C82-D82</f>
        <v>14091.52</v>
      </c>
      <c r="F82" s="76">
        <f>D82/C82*100</f>
        <v>9.5828039781841508</v>
      </c>
      <c r="G82" s="198">
        <v>4329</v>
      </c>
      <c r="H82" s="198">
        <v>1493.48</v>
      </c>
      <c r="I82" s="198">
        <f t="shared" si="17"/>
        <v>34.499422499422501</v>
      </c>
      <c r="J82" s="199"/>
      <c r="K82" s="199"/>
      <c r="L82" s="199"/>
      <c r="M82" s="199"/>
      <c r="N82" s="199"/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199"/>
      <c r="Z82" s="199"/>
      <c r="AA82" s="199"/>
      <c r="AB82" s="199"/>
      <c r="AC82" s="200"/>
      <c r="AD82" s="200"/>
      <c r="AE82" s="200"/>
      <c r="AF82" s="200"/>
      <c r="AG82" s="201"/>
      <c r="AH82" s="201"/>
      <c r="AI82" s="201"/>
      <c r="AJ82" s="201"/>
      <c r="AK82" s="201"/>
      <c r="AL82" s="201"/>
      <c r="AM82" s="201"/>
      <c r="AN82" s="201"/>
      <c r="AO82" s="201"/>
      <c r="AP82" s="201"/>
      <c r="AQ82" s="201"/>
      <c r="AR82" s="201"/>
      <c r="AS82" s="201"/>
      <c r="AT82" s="201"/>
      <c r="AU82" s="201"/>
      <c r="AV82" s="201"/>
      <c r="AW82" s="201"/>
      <c r="AX82" s="201"/>
      <c r="AY82" s="201"/>
      <c r="AZ82" s="201"/>
      <c r="BA82" s="201"/>
      <c r="BB82" s="201"/>
      <c r="BC82" s="201"/>
      <c r="BD82" s="201"/>
      <c r="BE82" s="201"/>
      <c r="BF82" s="201"/>
      <c r="BG82" s="201"/>
      <c r="BH82" s="201"/>
      <c r="BI82" s="201"/>
      <c r="BJ82" s="201"/>
      <c r="BK82" s="201"/>
    </row>
    <row r="83" spans="1:970" s="202" customFormat="1" ht="22.5" customHeight="1" x14ac:dyDescent="0.3">
      <c r="A83" s="203" t="s">
        <v>95</v>
      </c>
      <c r="B83" s="204">
        <v>222</v>
      </c>
      <c r="C83" s="205">
        <f>C84</f>
        <v>0</v>
      </c>
      <c r="D83" s="205">
        <f>D84</f>
        <v>0</v>
      </c>
      <c r="E83" s="205">
        <f>E84</f>
        <v>0</v>
      </c>
      <c r="F83" s="97" t="e">
        <f t="shared" si="18"/>
        <v>#DIV/0!</v>
      </c>
      <c r="G83" s="205">
        <f>G84</f>
        <v>0</v>
      </c>
      <c r="H83" s="205">
        <f>H84</f>
        <v>0</v>
      </c>
      <c r="I83" s="205" t="e">
        <f t="shared" si="17"/>
        <v>#DIV/0!</v>
      </c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206"/>
      <c r="W83" s="206"/>
      <c r="X83" s="206"/>
      <c r="Y83" s="206"/>
      <c r="Z83" s="206"/>
      <c r="AA83" s="206"/>
      <c r="AB83" s="206"/>
      <c r="AC83" s="200"/>
      <c r="AD83" s="200"/>
      <c r="AE83" s="200"/>
      <c r="AF83" s="200"/>
      <c r="AG83" s="201"/>
      <c r="AH83" s="201"/>
      <c r="AI83" s="201"/>
      <c r="AJ83" s="201"/>
      <c r="AK83" s="201"/>
      <c r="AL83" s="201"/>
      <c r="AM83" s="201"/>
      <c r="AN83" s="201"/>
      <c r="AO83" s="201"/>
      <c r="AP83" s="201"/>
      <c r="AQ83" s="201"/>
      <c r="AR83" s="201"/>
      <c r="AS83" s="201"/>
      <c r="AT83" s="201"/>
      <c r="AU83" s="201"/>
      <c r="AV83" s="201"/>
      <c r="AW83" s="201"/>
      <c r="AX83" s="201"/>
      <c r="AY83" s="201"/>
      <c r="AZ83" s="201"/>
      <c r="BA83" s="201"/>
      <c r="BB83" s="201"/>
      <c r="BC83" s="201"/>
      <c r="BD83" s="201"/>
      <c r="BE83" s="201"/>
      <c r="BF83" s="201"/>
      <c r="BG83" s="201"/>
      <c r="BH83" s="201"/>
      <c r="BI83" s="201"/>
      <c r="BJ83" s="201"/>
      <c r="BK83" s="201"/>
    </row>
    <row r="84" spans="1:970" s="209" customFormat="1" ht="18.75" customHeight="1" x14ac:dyDescent="0.3">
      <c r="A84" s="181" t="s">
        <v>96</v>
      </c>
      <c r="B84" s="196">
        <v>2220000</v>
      </c>
      <c r="C84" s="207"/>
      <c r="D84" s="198">
        <f>H84</f>
        <v>0</v>
      </c>
      <c r="E84" s="198">
        <f>C84-D84</f>
        <v>0</v>
      </c>
      <c r="F84" s="76" t="e">
        <f t="shared" si="18"/>
        <v>#DIV/0!</v>
      </c>
      <c r="G84" s="198"/>
      <c r="H84" s="198"/>
      <c r="I84" s="198" t="e">
        <f t="shared" si="17"/>
        <v>#DIV/0!</v>
      </c>
      <c r="J84" s="199"/>
      <c r="K84" s="199"/>
      <c r="L84" s="199"/>
      <c r="M84" s="199"/>
      <c r="N84" s="199"/>
      <c r="O84" s="199"/>
      <c r="P84" s="199"/>
      <c r="Q84" s="199"/>
      <c r="R84" s="199"/>
      <c r="S84" s="199"/>
      <c r="T84" s="199"/>
      <c r="U84" s="199"/>
      <c r="V84" s="199"/>
      <c r="W84" s="199"/>
      <c r="X84" s="199"/>
      <c r="Y84" s="199"/>
      <c r="Z84" s="199"/>
      <c r="AA84" s="199"/>
      <c r="AB84" s="199"/>
      <c r="AC84" s="200"/>
      <c r="AD84" s="200"/>
      <c r="AE84" s="200"/>
      <c r="AF84" s="200"/>
      <c r="AG84" s="201"/>
      <c r="AH84" s="201"/>
      <c r="AI84" s="201"/>
      <c r="AJ84" s="201"/>
      <c r="AK84" s="201"/>
      <c r="AL84" s="201"/>
      <c r="AM84" s="201"/>
      <c r="AN84" s="201"/>
      <c r="AO84" s="201"/>
      <c r="AP84" s="201"/>
      <c r="AQ84" s="201"/>
      <c r="AR84" s="201"/>
      <c r="AS84" s="201"/>
      <c r="AT84" s="201"/>
      <c r="AU84" s="201"/>
      <c r="AV84" s="201"/>
      <c r="AW84" s="201"/>
      <c r="AX84" s="201"/>
      <c r="AY84" s="201"/>
      <c r="AZ84" s="201"/>
      <c r="BA84" s="201"/>
      <c r="BB84" s="201"/>
      <c r="BC84" s="201"/>
      <c r="BD84" s="201"/>
      <c r="BE84" s="201"/>
      <c r="BF84" s="201"/>
      <c r="BG84" s="201"/>
      <c r="BH84" s="201"/>
      <c r="BI84" s="201"/>
      <c r="BJ84" s="208"/>
      <c r="BK84" s="208"/>
    </row>
    <row r="85" spans="1:970" s="209" customFormat="1" ht="18.75" customHeight="1" x14ac:dyDescent="0.3">
      <c r="A85" s="203" t="s">
        <v>97</v>
      </c>
      <c r="B85" s="204">
        <v>226</v>
      </c>
      <c r="C85" s="210">
        <f>C86</f>
        <v>43892</v>
      </c>
      <c r="D85" s="210">
        <f>D86</f>
        <v>6097.5</v>
      </c>
      <c r="E85" s="210">
        <f>E86</f>
        <v>37794.5</v>
      </c>
      <c r="F85" s="97">
        <f t="shared" si="18"/>
        <v>13.89205322154379</v>
      </c>
      <c r="G85" s="210">
        <f>G86</f>
        <v>0</v>
      </c>
      <c r="H85" s="210">
        <f>H86</f>
        <v>6097.5</v>
      </c>
      <c r="I85" s="210" t="e">
        <f t="shared" si="17"/>
        <v>#DIV/0!</v>
      </c>
      <c r="J85" s="211"/>
      <c r="K85" s="21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200"/>
      <c r="AD85" s="200"/>
      <c r="AE85" s="200"/>
      <c r="AF85" s="200"/>
      <c r="AG85" s="201"/>
      <c r="AH85" s="201"/>
      <c r="AI85" s="201"/>
      <c r="AJ85" s="201"/>
      <c r="AK85" s="201"/>
      <c r="AL85" s="201"/>
      <c r="AM85" s="201"/>
      <c r="AN85" s="201"/>
      <c r="AO85" s="201"/>
      <c r="AP85" s="201"/>
      <c r="AQ85" s="201"/>
      <c r="AR85" s="201"/>
      <c r="AS85" s="201"/>
      <c r="AT85" s="201"/>
      <c r="AU85" s="201"/>
      <c r="AV85" s="201"/>
      <c r="AW85" s="201"/>
      <c r="AX85" s="201"/>
      <c r="AY85" s="201"/>
      <c r="AZ85" s="201"/>
      <c r="BA85" s="201"/>
      <c r="BB85" s="201"/>
      <c r="BC85" s="201"/>
      <c r="BD85" s="201"/>
      <c r="BE85" s="201"/>
      <c r="BF85" s="201"/>
      <c r="BG85" s="201"/>
      <c r="BH85" s="201"/>
      <c r="BI85" s="201"/>
      <c r="BJ85" s="208"/>
      <c r="BK85" s="208"/>
    </row>
    <row r="86" spans="1:970" s="217" customFormat="1" ht="23.25" customHeight="1" x14ac:dyDescent="0.3">
      <c r="A86" s="181" t="s">
        <v>98</v>
      </c>
      <c r="B86" s="212">
        <v>2260123</v>
      </c>
      <c r="C86" s="207">
        <v>43892</v>
      </c>
      <c r="D86" s="213">
        <f>H86</f>
        <v>6097.5</v>
      </c>
      <c r="E86" s="213">
        <f>C86-D86</f>
        <v>37794.5</v>
      </c>
      <c r="F86" s="76">
        <f t="shared" si="18"/>
        <v>13.89205322154379</v>
      </c>
      <c r="G86" s="213"/>
      <c r="H86" s="213">
        <v>6097.5</v>
      </c>
      <c r="I86" s="214" t="e">
        <f t="shared" si="17"/>
        <v>#DIV/0!</v>
      </c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215"/>
      <c r="Z86" s="215"/>
      <c r="AA86" s="215"/>
      <c r="AB86" s="215"/>
      <c r="AC86" s="4"/>
      <c r="AD86" s="4"/>
      <c r="AE86" s="4"/>
      <c r="AF86" s="4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216"/>
      <c r="BK86" s="216"/>
      <c r="AKH86" s="218"/>
    </row>
    <row r="87" spans="1:970" s="192" customFormat="1" ht="18.75" customHeight="1" x14ac:dyDescent="0.3">
      <c r="A87" s="219" t="s">
        <v>99</v>
      </c>
      <c r="B87" s="220">
        <v>223</v>
      </c>
      <c r="C87" s="221">
        <f>SUM(C90:C93)</f>
        <v>2035295</v>
      </c>
      <c r="D87" s="221">
        <f>SUM(D90:D93)</f>
        <v>48825.31</v>
      </c>
      <c r="E87" s="221">
        <f>SUM(E90:E93)</f>
        <v>1986469.69</v>
      </c>
      <c r="F87" s="97">
        <f t="shared" si="18"/>
        <v>2.3989303761862533</v>
      </c>
      <c r="G87" s="221">
        <f>SUM(G90:G93)</f>
        <v>801632</v>
      </c>
      <c r="H87" s="221">
        <f>SUM(H90:H93)</f>
        <v>48825.31</v>
      </c>
      <c r="I87" s="221">
        <f t="shared" si="17"/>
        <v>6.0907386431679376</v>
      </c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2"/>
      <c r="V87" s="222"/>
      <c r="W87" s="222"/>
      <c r="X87" s="222"/>
      <c r="Y87" s="222"/>
      <c r="Z87" s="222"/>
      <c r="AA87" s="222"/>
      <c r="AB87" s="222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3"/>
      <c r="AS87" s="133"/>
      <c r="AT87" s="133"/>
      <c r="AU87" s="133"/>
      <c r="AV87" s="133"/>
      <c r="AW87" s="133"/>
      <c r="AX87" s="133"/>
      <c r="AY87" s="133"/>
      <c r="AZ87" s="133"/>
      <c r="BA87" s="133"/>
      <c r="BB87" s="133"/>
      <c r="BC87" s="133"/>
      <c r="BD87" s="133"/>
      <c r="BE87" s="133"/>
      <c r="BF87" s="133"/>
      <c r="BG87" s="133"/>
      <c r="BH87" s="133"/>
      <c r="BI87" s="133"/>
      <c r="BJ87" s="191"/>
      <c r="BK87" s="191"/>
    </row>
    <row r="88" spans="1:970" s="229" customFormat="1" ht="18.75" customHeight="1" x14ac:dyDescent="0.35">
      <c r="A88" s="223" t="s">
        <v>100</v>
      </c>
      <c r="B88" s="224" t="s">
        <v>101</v>
      </c>
      <c r="C88" s="225">
        <f>C91+C93</f>
        <v>269001</v>
      </c>
      <c r="D88" s="225">
        <f>D91+D93</f>
        <v>25949.800000000003</v>
      </c>
      <c r="E88" s="225">
        <f t="shared" ref="E88:E117" si="19">C88-D88</f>
        <v>243051.2</v>
      </c>
      <c r="F88" s="226">
        <f t="shared" si="18"/>
        <v>9.6467299378069242</v>
      </c>
      <c r="G88" s="225">
        <f>G91+G93</f>
        <v>66632</v>
      </c>
      <c r="H88" s="225">
        <f>H91+H93</f>
        <v>25949.800000000003</v>
      </c>
      <c r="I88" s="225">
        <f t="shared" si="17"/>
        <v>38.944951374714854</v>
      </c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8"/>
      <c r="AD88" s="228"/>
      <c r="AE88" s="228"/>
      <c r="AF88" s="228"/>
      <c r="AG88" s="228"/>
      <c r="AH88" s="228"/>
      <c r="AI88" s="228"/>
      <c r="AJ88" s="228"/>
      <c r="AK88" s="228"/>
      <c r="AL88" s="228"/>
      <c r="AM88" s="228"/>
      <c r="AN88" s="228"/>
      <c r="AO88" s="228"/>
      <c r="AP88" s="228"/>
      <c r="AQ88" s="228"/>
      <c r="AR88" s="228"/>
      <c r="AS88" s="228"/>
      <c r="AT88" s="228"/>
      <c r="AU88" s="228"/>
      <c r="AV88" s="228"/>
      <c r="AW88" s="228"/>
      <c r="AX88" s="228"/>
      <c r="AY88" s="228"/>
      <c r="AZ88" s="228"/>
      <c r="BA88" s="228"/>
      <c r="BB88" s="228"/>
      <c r="BC88" s="228"/>
      <c r="BD88" s="228"/>
      <c r="BE88" s="228"/>
      <c r="BF88" s="228"/>
      <c r="BG88" s="228"/>
      <c r="BH88" s="228"/>
      <c r="BI88" s="228"/>
      <c r="BJ88" s="228"/>
      <c r="BK88" s="228"/>
    </row>
    <row r="89" spans="1:970" s="229" customFormat="1" ht="18.75" customHeight="1" x14ac:dyDescent="0.35">
      <c r="A89" s="223" t="s">
        <v>102</v>
      </c>
      <c r="B89" s="224" t="s">
        <v>103</v>
      </c>
      <c r="C89" s="225">
        <f>C90+C92</f>
        <v>1766294</v>
      </c>
      <c r="D89" s="225">
        <f>D90+D92</f>
        <v>22875.51</v>
      </c>
      <c r="E89" s="225">
        <f t="shared" si="19"/>
        <v>1743418.49</v>
      </c>
      <c r="F89" s="226">
        <f t="shared" si="18"/>
        <v>1.2951133842950266</v>
      </c>
      <c r="G89" s="225">
        <f>G90+G92</f>
        <v>735000</v>
      </c>
      <c r="H89" s="225">
        <f>H90+H92</f>
        <v>22875.51</v>
      </c>
      <c r="I89" s="225">
        <f t="shared" si="17"/>
        <v>3.1123142857142856</v>
      </c>
      <c r="J89" s="227"/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8"/>
      <c r="AD89" s="228"/>
      <c r="AE89" s="228"/>
      <c r="AF89" s="228"/>
      <c r="AG89" s="228"/>
      <c r="AH89" s="228"/>
      <c r="AI89" s="228"/>
      <c r="AJ89" s="228"/>
      <c r="AK89" s="228"/>
      <c r="AL89" s="228"/>
      <c r="AM89" s="228"/>
      <c r="AN89" s="228"/>
      <c r="AO89" s="228"/>
      <c r="AP89" s="228"/>
      <c r="AQ89" s="228"/>
      <c r="AR89" s="228"/>
      <c r="AS89" s="228"/>
      <c r="AT89" s="228"/>
      <c r="AU89" s="228"/>
      <c r="AV89" s="228"/>
      <c r="AW89" s="228"/>
      <c r="AX89" s="228"/>
      <c r="AY89" s="228"/>
      <c r="AZ89" s="228"/>
      <c r="BA89" s="228"/>
      <c r="BB89" s="228"/>
      <c r="BC89" s="228"/>
      <c r="BD89" s="228"/>
      <c r="BE89" s="228"/>
      <c r="BF89" s="228"/>
      <c r="BG89" s="228"/>
      <c r="BH89" s="228"/>
      <c r="BI89" s="228"/>
      <c r="BJ89" s="228"/>
      <c r="BK89" s="228"/>
    </row>
    <row r="90" spans="1:970" s="236" customFormat="1" ht="18.75" x14ac:dyDescent="0.3">
      <c r="A90" s="230" t="s">
        <v>104</v>
      </c>
      <c r="B90" s="231">
        <v>2413010</v>
      </c>
      <c r="C90" s="232">
        <v>1140281</v>
      </c>
      <c r="D90" s="213">
        <f>H90</f>
        <v>0</v>
      </c>
      <c r="E90" s="198">
        <f t="shared" si="19"/>
        <v>1140281</v>
      </c>
      <c r="F90" s="76">
        <f t="shared" si="18"/>
        <v>0</v>
      </c>
      <c r="G90" s="198">
        <v>555000</v>
      </c>
      <c r="H90" s="198">
        <v>0</v>
      </c>
      <c r="I90" s="198">
        <f t="shared" si="17"/>
        <v>0</v>
      </c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199"/>
      <c r="Z90" s="199"/>
      <c r="AA90" s="199"/>
      <c r="AB90" s="199"/>
      <c r="AC90" s="233"/>
      <c r="AD90" s="233"/>
      <c r="AE90" s="233"/>
      <c r="AF90" s="233"/>
      <c r="AG90" s="234"/>
      <c r="AH90" s="234"/>
      <c r="AI90" s="234"/>
      <c r="AJ90" s="234"/>
      <c r="AK90" s="234"/>
      <c r="AL90" s="234"/>
      <c r="AM90" s="234"/>
      <c r="AN90" s="234"/>
      <c r="AO90" s="234"/>
      <c r="AP90" s="234"/>
      <c r="AQ90" s="234"/>
      <c r="AR90" s="234"/>
      <c r="AS90" s="234"/>
      <c r="AT90" s="234"/>
      <c r="AU90" s="234"/>
      <c r="AV90" s="234"/>
      <c r="AW90" s="234"/>
      <c r="AX90" s="234"/>
      <c r="AY90" s="234"/>
      <c r="AZ90" s="234"/>
      <c r="BA90" s="234"/>
      <c r="BB90" s="234"/>
      <c r="BC90" s="234"/>
      <c r="BD90" s="234"/>
      <c r="BE90" s="234"/>
      <c r="BF90" s="234"/>
      <c r="BG90" s="234"/>
      <c r="BH90" s="234"/>
      <c r="BI90" s="234"/>
      <c r="BJ90" s="235"/>
      <c r="BK90" s="235"/>
    </row>
    <row r="91" spans="1:970" s="236" customFormat="1" ht="18.75" x14ac:dyDescent="0.3">
      <c r="A91" s="230" t="s">
        <v>105</v>
      </c>
      <c r="B91" s="231">
        <v>2413020</v>
      </c>
      <c r="C91" s="232">
        <v>202811</v>
      </c>
      <c r="D91" s="213">
        <f t="shared" ref="D91:D93" si="20">H91</f>
        <v>12110.28</v>
      </c>
      <c r="E91" s="198">
        <f t="shared" si="19"/>
        <v>190700.72</v>
      </c>
      <c r="F91" s="76">
        <f t="shared" si="18"/>
        <v>5.9712145790908782</v>
      </c>
      <c r="G91" s="198">
        <v>50000</v>
      </c>
      <c r="H91" s="198">
        <v>12110.28</v>
      </c>
      <c r="I91" s="198">
        <f t="shared" si="17"/>
        <v>24.220560000000003</v>
      </c>
      <c r="J91" s="199"/>
      <c r="K91" s="199"/>
      <c r="L91" s="199"/>
      <c r="M91" s="199"/>
      <c r="N91" s="199"/>
      <c r="O91" s="199"/>
      <c r="P91" s="199"/>
      <c r="Q91" s="199"/>
      <c r="R91" s="199"/>
      <c r="S91" s="199"/>
      <c r="T91" s="199"/>
      <c r="U91" s="199"/>
      <c r="V91" s="199"/>
      <c r="W91" s="199"/>
      <c r="X91" s="199"/>
      <c r="Y91" s="199"/>
      <c r="Z91" s="199"/>
      <c r="AA91" s="199"/>
      <c r="AB91" s="199"/>
      <c r="AC91" s="233"/>
      <c r="AD91" s="233"/>
      <c r="AE91" s="233"/>
      <c r="AF91" s="233"/>
      <c r="AG91" s="234"/>
      <c r="AH91" s="234"/>
      <c r="AI91" s="234"/>
      <c r="AJ91" s="234"/>
      <c r="AK91" s="234"/>
      <c r="AL91" s="234"/>
      <c r="AM91" s="234"/>
      <c r="AN91" s="234"/>
      <c r="AO91" s="234"/>
      <c r="AP91" s="234"/>
      <c r="AQ91" s="234"/>
      <c r="AR91" s="234"/>
      <c r="AS91" s="234"/>
      <c r="AT91" s="234"/>
      <c r="AU91" s="234"/>
      <c r="AV91" s="234"/>
      <c r="AW91" s="234"/>
      <c r="AX91" s="234"/>
      <c r="AY91" s="234"/>
      <c r="AZ91" s="234"/>
      <c r="BA91" s="234"/>
      <c r="BB91" s="234"/>
      <c r="BC91" s="234"/>
      <c r="BD91" s="234"/>
      <c r="BE91" s="234"/>
      <c r="BF91" s="234"/>
      <c r="BG91" s="234"/>
      <c r="BH91" s="234"/>
      <c r="BI91" s="234"/>
      <c r="BJ91" s="235"/>
      <c r="BK91" s="235"/>
    </row>
    <row r="92" spans="1:970" s="236" customFormat="1" ht="18.75" x14ac:dyDescent="0.3">
      <c r="A92" s="230" t="s">
        <v>106</v>
      </c>
      <c r="B92" s="231">
        <v>2413030</v>
      </c>
      <c r="C92" s="232">
        <v>626013</v>
      </c>
      <c r="D92" s="213">
        <f t="shared" si="20"/>
        <v>22875.51</v>
      </c>
      <c r="E92" s="198">
        <f t="shared" si="19"/>
        <v>603137.49</v>
      </c>
      <c r="F92" s="76">
        <f t="shared" si="18"/>
        <v>3.6541589391913583</v>
      </c>
      <c r="G92" s="198">
        <v>180000</v>
      </c>
      <c r="H92" s="198">
        <v>22875.51</v>
      </c>
      <c r="I92" s="198">
        <f t="shared" si="17"/>
        <v>12.708616666666666</v>
      </c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233"/>
      <c r="AD92" s="233"/>
      <c r="AE92" s="233"/>
      <c r="AF92" s="233"/>
      <c r="AG92" s="234"/>
      <c r="AH92" s="234"/>
      <c r="AI92" s="234"/>
      <c r="AJ92" s="234"/>
      <c r="AK92" s="234"/>
      <c r="AL92" s="234"/>
      <c r="AM92" s="234"/>
      <c r="AN92" s="234"/>
      <c r="AO92" s="234"/>
      <c r="AP92" s="234"/>
      <c r="AQ92" s="234"/>
      <c r="AR92" s="234"/>
      <c r="AS92" s="234"/>
      <c r="AT92" s="234"/>
      <c r="AU92" s="234"/>
      <c r="AV92" s="234"/>
      <c r="AW92" s="234"/>
      <c r="AX92" s="234"/>
      <c r="AY92" s="234"/>
      <c r="AZ92" s="234"/>
      <c r="BA92" s="234"/>
      <c r="BB92" s="234"/>
      <c r="BC92" s="234"/>
      <c r="BD92" s="234"/>
      <c r="BE92" s="234"/>
      <c r="BF92" s="234"/>
      <c r="BG92" s="234"/>
      <c r="BH92" s="234"/>
      <c r="BI92" s="234"/>
      <c r="BJ92" s="235"/>
      <c r="BK92" s="235"/>
    </row>
    <row r="93" spans="1:970" s="240" customFormat="1" ht="18.75" x14ac:dyDescent="0.3">
      <c r="A93" s="237" t="s">
        <v>107</v>
      </c>
      <c r="B93" s="231">
        <v>2413050</v>
      </c>
      <c r="C93" s="232">
        <v>66190</v>
      </c>
      <c r="D93" s="213">
        <f t="shared" si="20"/>
        <v>13839.52</v>
      </c>
      <c r="E93" s="198">
        <f t="shared" si="19"/>
        <v>52350.479999999996</v>
      </c>
      <c r="F93" s="76">
        <f t="shared" si="18"/>
        <v>20.908777760991086</v>
      </c>
      <c r="G93" s="184">
        <v>16632</v>
      </c>
      <c r="H93" s="184">
        <v>13839.52</v>
      </c>
      <c r="I93" s="185">
        <f t="shared" si="17"/>
        <v>83.210197210197208</v>
      </c>
      <c r="J93" s="186"/>
      <c r="K93" s="186"/>
      <c r="L93" s="186"/>
      <c r="M93" s="186"/>
      <c r="N93" s="186"/>
      <c r="O93" s="186"/>
      <c r="P93" s="186"/>
      <c r="Q93" s="186"/>
      <c r="R93" s="186"/>
      <c r="S93" s="186"/>
      <c r="T93" s="186"/>
      <c r="U93" s="186"/>
      <c r="V93" s="186"/>
      <c r="W93" s="186"/>
      <c r="X93" s="186"/>
      <c r="Y93" s="186"/>
      <c r="Z93" s="186"/>
      <c r="AA93" s="186"/>
      <c r="AB93" s="186"/>
      <c r="AC93" s="4"/>
      <c r="AD93" s="4"/>
      <c r="AE93" s="4"/>
      <c r="AF93" s="4"/>
      <c r="AG93" s="238"/>
      <c r="AH93" s="238"/>
      <c r="AI93" s="238"/>
      <c r="AJ93" s="238"/>
      <c r="AK93" s="238"/>
      <c r="AL93" s="238"/>
      <c r="AM93" s="238"/>
      <c r="AN93" s="238"/>
      <c r="AO93" s="238"/>
      <c r="AP93" s="238"/>
      <c r="AQ93" s="238"/>
      <c r="AR93" s="238"/>
      <c r="AS93" s="238"/>
      <c r="AT93" s="238"/>
      <c r="AU93" s="238"/>
      <c r="AV93" s="238"/>
      <c r="AW93" s="238"/>
      <c r="AX93" s="238"/>
      <c r="AY93" s="238"/>
      <c r="AZ93" s="238"/>
      <c r="BA93" s="238"/>
      <c r="BB93" s="238"/>
      <c r="BC93" s="238"/>
      <c r="BD93" s="238"/>
      <c r="BE93" s="238"/>
      <c r="BF93" s="238"/>
      <c r="BG93" s="238"/>
      <c r="BH93" s="238"/>
      <c r="BI93" s="238"/>
      <c r="BJ93" s="239"/>
      <c r="BK93" s="239"/>
      <c r="AKH93" s="241"/>
    </row>
    <row r="94" spans="1:970" s="245" customFormat="1" ht="27" customHeight="1" x14ac:dyDescent="0.3">
      <c r="A94" s="242" t="s">
        <v>33</v>
      </c>
      <c r="B94" s="220">
        <v>225</v>
      </c>
      <c r="C94" s="221">
        <f>SUM(C95:C105)</f>
        <v>328857</v>
      </c>
      <c r="D94" s="221">
        <f>SUM(D95:D105)</f>
        <v>69228</v>
      </c>
      <c r="E94" s="221">
        <f>SUM(E95:E105)</f>
        <v>259629</v>
      </c>
      <c r="F94" s="97">
        <f t="shared" si="18"/>
        <v>21.051095156861493</v>
      </c>
      <c r="G94" s="221">
        <f>SUM(G95:G105)</f>
        <v>102636</v>
      </c>
      <c r="H94" s="221">
        <f>SUM(H95:H105)</f>
        <v>69228</v>
      </c>
      <c r="I94" s="221">
        <f t="shared" si="17"/>
        <v>67.45001753770606</v>
      </c>
      <c r="J94" s="222"/>
      <c r="K94" s="222"/>
      <c r="L94" s="222"/>
      <c r="M94" s="222"/>
      <c r="N94" s="222"/>
      <c r="O94" s="222"/>
      <c r="P94" s="222"/>
      <c r="Q94" s="222"/>
      <c r="R94" s="222"/>
      <c r="S94" s="222"/>
      <c r="T94" s="222"/>
      <c r="U94" s="222"/>
      <c r="V94" s="222"/>
      <c r="W94" s="222"/>
      <c r="X94" s="222"/>
      <c r="Y94" s="222"/>
      <c r="Z94" s="222"/>
      <c r="AA94" s="222"/>
      <c r="AB94" s="222"/>
      <c r="AC94" s="243"/>
      <c r="AD94" s="243"/>
      <c r="AE94" s="243"/>
      <c r="AF94" s="243"/>
      <c r="AG94" s="243"/>
      <c r="AH94" s="243"/>
      <c r="AI94" s="243"/>
      <c r="AJ94" s="243"/>
      <c r="AK94" s="243"/>
      <c r="AL94" s="243"/>
      <c r="AM94" s="243"/>
      <c r="AN94" s="243"/>
      <c r="AO94" s="243"/>
      <c r="AP94" s="243"/>
      <c r="AQ94" s="243"/>
      <c r="AR94" s="243"/>
      <c r="AS94" s="243"/>
      <c r="AT94" s="243"/>
      <c r="AU94" s="243"/>
      <c r="AV94" s="243"/>
      <c r="AW94" s="243"/>
      <c r="AX94" s="243"/>
      <c r="AY94" s="243"/>
      <c r="AZ94" s="243"/>
      <c r="BA94" s="243"/>
      <c r="BB94" s="243"/>
      <c r="BC94" s="243"/>
      <c r="BD94" s="243"/>
      <c r="BE94" s="243"/>
      <c r="BF94" s="243"/>
      <c r="BG94" s="243"/>
      <c r="BH94" s="243"/>
      <c r="BI94" s="243"/>
      <c r="BJ94" s="244"/>
      <c r="BK94" s="244"/>
    </row>
    <row r="95" spans="1:970" s="248" customFormat="1" ht="20.25" customHeight="1" x14ac:dyDescent="0.3">
      <c r="A95" s="230" t="s">
        <v>108</v>
      </c>
      <c r="B95" s="231">
        <v>2250001</v>
      </c>
      <c r="C95" s="232">
        <v>24048</v>
      </c>
      <c r="D95" s="198">
        <f>H95</f>
        <v>4914</v>
      </c>
      <c r="E95" s="198">
        <f t="shared" si="19"/>
        <v>19134</v>
      </c>
      <c r="F95" s="76">
        <f t="shared" si="18"/>
        <v>20.434131736526943</v>
      </c>
      <c r="G95" s="198">
        <v>6012</v>
      </c>
      <c r="H95" s="198">
        <v>4914</v>
      </c>
      <c r="I95" s="198">
        <f t="shared" si="17"/>
        <v>81.736526946107773</v>
      </c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233"/>
      <c r="AD95" s="233"/>
      <c r="AE95" s="233"/>
      <c r="AF95" s="233"/>
      <c r="AG95" s="246"/>
      <c r="AH95" s="246"/>
      <c r="AI95" s="246"/>
      <c r="AJ95" s="246"/>
      <c r="AK95" s="246"/>
      <c r="AL95" s="246"/>
      <c r="AM95" s="246"/>
      <c r="AN95" s="246"/>
      <c r="AO95" s="246"/>
      <c r="AP95" s="246"/>
      <c r="AQ95" s="246"/>
      <c r="AR95" s="246"/>
      <c r="AS95" s="246"/>
      <c r="AT95" s="246"/>
      <c r="AU95" s="246"/>
      <c r="AV95" s="246"/>
      <c r="AW95" s="246"/>
      <c r="AX95" s="246"/>
      <c r="AY95" s="246"/>
      <c r="AZ95" s="246"/>
      <c r="BA95" s="246"/>
      <c r="BB95" s="246"/>
      <c r="BC95" s="246"/>
      <c r="BD95" s="246"/>
      <c r="BE95" s="246"/>
      <c r="BF95" s="246"/>
      <c r="BG95" s="246"/>
      <c r="BH95" s="246"/>
      <c r="BI95" s="246"/>
      <c r="BJ95" s="247"/>
      <c r="BK95" s="247"/>
    </row>
    <row r="96" spans="1:970" s="248" customFormat="1" ht="20.25" customHeight="1" x14ac:dyDescent="0.3">
      <c r="A96" s="249" t="s">
        <v>109</v>
      </c>
      <c r="B96" s="231">
        <v>2250067</v>
      </c>
      <c r="C96" s="232"/>
      <c r="D96" s="198"/>
      <c r="E96" s="198">
        <f t="shared" si="19"/>
        <v>0</v>
      </c>
      <c r="F96" s="76"/>
      <c r="G96" s="198">
        <v>0</v>
      </c>
      <c r="H96" s="198"/>
      <c r="I96" s="198"/>
      <c r="J96" s="199"/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  <c r="Z96" s="199"/>
      <c r="AA96" s="199"/>
      <c r="AB96" s="199"/>
      <c r="AC96" s="233"/>
      <c r="AD96" s="233"/>
      <c r="AE96" s="233"/>
      <c r="AF96" s="233"/>
      <c r="AG96" s="246"/>
      <c r="AH96" s="246"/>
      <c r="AI96" s="246"/>
      <c r="AJ96" s="246"/>
      <c r="AK96" s="246"/>
      <c r="AL96" s="246"/>
      <c r="AM96" s="246"/>
      <c r="AN96" s="246"/>
      <c r="AO96" s="246"/>
      <c r="AP96" s="246"/>
      <c r="AQ96" s="246"/>
      <c r="AR96" s="246"/>
      <c r="AS96" s="246"/>
      <c r="AT96" s="246"/>
      <c r="AU96" s="246"/>
      <c r="AV96" s="246"/>
      <c r="AW96" s="246"/>
      <c r="AX96" s="246"/>
      <c r="AY96" s="246"/>
      <c r="AZ96" s="246"/>
      <c r="BA96" s="246"/>
      <c r="BB96" s="246"/>
      <c r="BC96" s="246"/>
      <c r="BD96" s="246"/>
      <c r="BE96" s="246"/>
      <c r="BF96" s="246"/>
      <c r="BG96" s="246"/>
      <c r="BH96" s="246"/>
      <c r="BI96" s="246"/>
      <c r="BJ96" s="247"/>
      <c r="BK96" s="247"/>
    </row>
    <row r="97" spans="1:969" ht="34.5" customHeight="1" x14ac:dyDescent="0.3">
      <c r="A97" s="250" t="s">
        <v>110</v>
      </c>
      <c r="B97" s="251">
        <v>2250106</v>
      </c>
      <c r="C97" s="232">
        <v>183742</v>
      </c>
      <c r="D97" s="198">
        <f t="shared" ref="D97:D105" si="21">H97</f>
        <v>22500</v>
      </c>
      <c r="E97" s="198">
        <f t="shared" si="19"/>
        <v>161242</v>
      </c>
      <c r="F97" s="76">
        <f t="shared" si="18"/>
        <v>12.245431093598633</v>
      </c>
      <c r="G97" s="184">
        <v>22500</v>
      </c>
      <c r="H97" s="184">
        <v>22500</v>
      </c>
      <c r="I97" s="185">
        <f t="shared" si="17"/>
        <v>100</v>
      </c>
      <c r="J97" s="186"/>
      <c r="K97" s="186"/>
      <c r="L97" s="186"/>
      <c r="M97" s="186"/>
      <c r="N97" s="186"/>
      <c r="O97" s="186"/>
      <c r="P97" s="186"/>
      <c r="Q97" s="186"/>
      <c r="R97" s="186"/>
      <c r="S97" s="186"/>
      <c r="T97" s="186"/>
      <c r="U97" s="186"/>
      <c r="V97" s="186"/>
      <c r="W97" s="186"/>
      <c r="X97" s="186"/>
      <c r="Y97" s="186"/>
      <c r="Z97" s="186"/>
      <c r="AA97" s="186"/>
      <c r="AB97" s="186"/>
      <c r="AC97" s="4"/>
      <c r="AD97" s="4"/>
      <c r="AE97" s="4"/>
      <c r="AF97" s="4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6"/>
      <c r="BK97" s="6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  <c r="IU97" s="7"/>
      <c r="IV97" s="7"/>
      <c r="IW97" s="7"/>
      <c r="IX97" s="7"/>
      <c r="IY97" s="7"/>
      <c r="IZ97" s="7"/>
      <c r="JA97" s="7"/>
      <c r="JB97" s="7"/>
      <c r="JC97" s="7"/>
      <c r="JD97" s="7"/>
      <c r="JE97" s="7"/>
      <c r="JF97" s="7"/>
      <c r="JG97" s="7"/>
      <c r="JH97" s="7"/>
      <c r="JI97" s="7"/>
      <c r="JJ97" s="7"/>
      <c r="JK97" s="7"/>
      <c r="JL97" s="7"/>
      <c r="JM97" s="7"/>
      <c r="JN97" s="7"/>
      <c r="JO97" s="7"/>
      <c r="JP97" s="7"/>
      <c r="JQ97" s="7"/>
      <c r="JR97" s="7"/>
      <c r="JS97" s="7"/>
      <c r="JT97" s="7"/>
      <c r="JU97" s="7"/>
      <c r="JV97" s="7"/>
      <c r="JW97" s="7"/>
      <c r="JX97" s="7"/>
      <c r="JY97" s="7"/>
      <c r="JZ97" s="7"/>
      <c r="KA97" s="7"/>
      <c r="KB97" s="7"/>
      <c r="KC97" s="7"/>
      <c r="KD97" s="7"/>
      <c r="KE97" s="7"/>
      <c r="KF97" s="7"/>
      <c r="KG97" s="7"/>
      <c r="KH97" s="7"/>
      <c r="KI97" s="7"/>
      <c r="KJ97" s="7"/>
      <c r="KK97" s="7"/>
      <c r="KL97" s="7"/>
      <c r="KM97" s="7"/>
      <c r="KN97" s="7"/>
      <c r="KO97" s="7"/>
      <c r="KP97" s="7"/>
      <c r="KQ97" s="7"/>
      <c r="KR97" s="7"/>
      <c r="KS97" s="7"/>
      <c r="KT97" s="7"/>
      <c r="KU97" s="7"/>
      <c r="KV97" s="7"/>
      <c r="KW97" s="7"/>
      <c r="KX97" s="7"/>
      <c r="KY97" s="7"/>
      <c r="KZ97" s="7"/>
      <c r="LA97" s="7"/>
      <c r="LB97" s="7"/>
      <c r="LC97" s="7"/>
      <c r="LD97" s="7"/>
      <c r="LE97" s="7"/>
      <c r="LF97" s="7"/>
      <c r="LG97" s="7"/>
      <c r="LH97" s="7"/>
      <c r="LI97" s="7"/>
      <c r="LJ97" s="7"/>
      <c r="LK97" s="7"/>
      <c r="LL97" s="7"/>
      <c r="LM97" s="7"/>
      <c r="LN97" s="7"/>
      <c r="LO97" s="7"/>
      <c r="LP97" s="7"/>
      <c r="LQ97" s="7"/>
      <c r="LR97" s="7"/>
      <c r="LS97" s="7"/>
      <c r="LT97" s="7"/>
      <c r="LU97" s="7"/>
      <c r="LV97" s="7"/>
      <c r="LW97" s="7"/>
      <c r="LX97" s="7"/>
      <c r="LY97" s="7"/>
      <c r="LZ97" s="7"/>
      <c r="MA97" s="7"/>
      <c r="MB97" s="7"/>
      <c r="MC97" s="7"/>
      <c r="MD97" s="7"/>
      <c r="ME97" s="7"/>
      <c r="MF97" s="7"/>
      <c r="MG97" s="7"/>
      <c r="MH97" s="7"/>
      <c r="MI97" s="7"/>
      <c r="MJ97" s="7"/>
      <c r="MK97" s="7"/>
      <c r="ML97" s="7"/>
      <c r="MM97" s="7"/>
      <c r="MN97" s="7"/>
      <c r="MO97" s="7"/>
      <c r="MP97" s="7"/>
      <c r="MQ97" s="7"/>
      <c r="MR97" s="7"/>
      <c r="MS97" s="7"/>
      <c r="MT97" s="7"/>
      <c r="MU97" s="7"/>
      <c r="MV97" s="7"/>
      <c r="MW97" s="7"/>
      <c r="MX97" s="7"/>
      <c r="MY97" s="7"/>
      <c r="MZ97" s="7"/>
      <c r="NA97" s="7"/>
      <c r="NB97" s="7"/>
      <c r="NC97" s="7"/>
      <c r="ND97" s="7"/>
      <c r="NE97" s="7"/>
      <c r="NF97" s="7"/>
      <c r="NG97" s="7"/>
      <c r="NH97" s="7"/>
      <c r="NI97" s="7"/>
      <c r="NJ97" s="7"/>
      <c r="NK97" s="7"/>
      <c r="NL97" s="7"/>
      <c r="NM97" s="7"/>
      <c r="NN97" s="7"/>
      <c r="NO97" s="7"/>
      <c r="NP97" s="7"/>
      <c r="NQ97" s="7"/>
      <c r="NR97" s="7"/>
      <c r="NS97" s="7"/>
      <c r="NT97" s="7"/>
      <c r="NU97" s="7"/>
      <c r="NV97" s="7"/>
      <c r="NW97" s="7"/>
      <c r="NX97" s="7"/>
      <c r="NY97" s="7"/>
      <c r="NZ97" s="7"/>
      <c r="OA97" s="7"/>
      <c r="OB97" s="7"/>
      <c r="OC97" s="7"/>
      <c r="OD97" s="7"/>
      <c r="OE97" s="7"/>
      <c r="OF97" s="7"/>
      <c r="OG97" s="7"/>
      <c r="OH97" s="7"/>
      <c r="OI97" s="7"/>
      <c r="OJ97" s="7"/>
      <c r="OK97" s="7"/>
      <c r="OL97" s="7"/>
      <c r="OM97" s="7"/>
      <c r="ON97" s="7"/>
      <c r="OO97" s="7"/>
      <c r="OP97" s="7"/>
      <c r="OQ97" s="7"/>
      <c r="OR97" s="7"/>
      <c r="OS97" s="7"/>
      <c r="OT97" s="7"/>
      <c r="OU97" s="7"/>
      <c r="OV97" s="7"/>
      <c r="OW97" s="7"/>
      <c r="OX97" s="7"/>
      <c r="OY97" s="7"/>
      <c r="OZ97" s="7"/>
      <c r="PA97" s="7"/>
      <c r="PB97" s="7"/>
      <c r="PC97" s="7"/>
      <c r="PD97" s="7"/>
      <c r="PE97" s="7"/>
      <c r="PF97" s="7"/>
      <c r="PG97" s="7"/>
      <c r="PH97" s="7"/>
      <c r="PI97" s="7"/>
      <c r="PJ97" s="7"/>
      <c r="PK97" s="7"/>
      <c r="PL97" s="7"/>
      <c r="PM97" s="7"/>
      <c r="PN97" s="7"/>
      <c r="PO97" s="7"/>
      <c r="PP97" s="7"/>
      <c r="PQ97" s="7"/>
      <c r="PR97" s="7"/>
      <c r="PS97" s="7"/>
      <c r="PT97" s="7"/>
      <c r="PU97" s="7"/>
      <c r="PV97" s="7"/>
      <c r="PW97" s="7"/>
      <c r="PX97" s="7"/>
      <c r="PY97" s="7"/>
      <c r="PZ97" s="7"/>
      <c r="QA97" s="7"/>
      <c r="QB97" s="7"/>
      <c r="QC97" s="7"/>
      <c r="QD97" s="7"/>
      <c r="QE97" s="7"/>
      <c r="QF97" s="7"/>
      <c r="QG97" s="7"/>
      <c r="QH97" s="7"/>
      <c r="QI97" s="7"/>
      <c r="QJ97" s="7"/>
      <c r="QK97" s="7"/>
      <c r="QL97" s="7"/>
      <c r="QM97" s="7"/>
      <c r="QN97" s="7"/>
      <c r="QO97" s="7"/>
      <c r="QP97" s="7"/>
      <c r="QQ97" s="7"/>
      <c r="QR97" s="7"/>
      <c r="QS97" s="7"/>
      <c r="QT97" s="7"/>
      <c r="QU97" s="7"/>
      <c r="QV97" s="7"/>
      <c r="QW97" s="7"/>
      <c r="QX97" s="7"/>
      <c r="QY97" s="7"/>
      <c r="QZ97" s="7"/>
      <c r="RA97" s="7"/>
      <c r="RB97" s="7"/>
      <c r="RC97" s="7"/>
      <c r="RD97" s="7"/>
      <c r="RE97" s="7"/>
      <c r="RF97" s="7"/>
      <c r="RG97" s="7"/>
      <c r="RH97" s="7"/>
      <c r="RI97" s="7"/>
      <c r="RJ97" s="7"/>
      <c r="RK97" s="7"/>
      <c r="RL97" s="7"/>
      <c r="RM97" s="7"/>
      <c r="RN97" s="7"/>
      <c r="RO97" s="7"/>
      <c r="RP97" s="7"/>
      <c r="RQ97" s="7"/>
      <c r="RR97" s="7"/>
      <c r="RS97" s="7"/>
      <c r="RT97" s="7"/>
      <c r="RU97" s="7"/>
      <c r="RV97" s="7"/>
      <c r="RW97" s="7"/>
      <c r="RX97" s="7"/>
      <c r="RY97" s="7"/>
      <c r="RZ97" s="7"/>
      <c r="SA97" s="7"/>
      <c r="SB97" s="7"/>
      <c r="SC97" s="7"/>
      <c r="SD97" s="7"/>
      <c r="SE97" s="7"/>
      <c r="SF97" s="7"/>
      <c r="SG97" s="7"/>
      <c r="SH97" s="7"/>
      <c r="SI97" s="7"/>
      <c r="SJ97" s="7"/>
      <c r="SK97" s="7"/>
      <c r="SL97" s="7"/>
      <c r="SM97" s="7"/>
      <c r="SN97" s="7"/>
      <c r="SO97" s="7"/>
      <c r="SP97" s="7"/>
      <c r="SQ97" s="7"/>
      <c r="SR97" s="7"/>
      <c r="SS97" s="7"/>
      <c r="ST97" s="7"/>
      <c r="SU97" s="7"/>
      <c r="SV97" s="7"/>
      <c r="SW97" s="7"/>
      <c r="SX97" s="7"/>
      <c r="SY97" s="7"/>
      <c r="SZ97" s="7"/>
      <c r="TA97" s="7"/>
      <c r="TB97" s="7"/>
      <c r="TC97" s="7"/>
      <c r="TD97" s="7"/>
      <c r="TE97" s="7"/>
      <c r="TF97" s="7"/>
      <c r="TG97" s="7"/>
      <c r="TH97" s="7"/>
      <c r="TI97" s="7"/>
      <c r="TJ97" s="7"/>
      <c r="TK97" s="7"/>
      <c r="TL97" s="7"/>
      <c r="TM97" s="7"/>
      <c r="TN97" s="7"/>
      <c r="TO97" s="7"/>
      <c r="TP97" s="7"/>
      <c r="TQ97" s="7"/>
      <c r="TR97" s="7"/>
      <c r="TS97" s="7"/>
      <c r="TT97" s="7"/>
      <c r="TU97" s="7"/>
      <c r="TV97" s="7"/>
      <c r="TW97" s="7"/>
      <c r="TX97" s="7"/>
      <c r="TY97" s="7"/>
      <c r="TZ97" s="7"/>
      <c r="UA97" s="7"/>
      <c r="UB97" s="7"/>
      <c r="UC97" s="7"/>
      <c r="UD97" s="7"/>
      <c r="UE97" s="7"/>
      <c r="UF97" s="7"/>
      <c r="UG97" s="7"/>
      <c r="UH97" s="7"/>
      <c r="UI97" s="7"/>
      <c r="UJ97" s="7"/>
      <c r="UK97" s="7"/>
      <c r="UL97" s="7"/>
      <c r="UM97" s="7"/>
      <c r="UN97" s="7"/>
      <c r="UO97" s="7"/>
      <c r="UP97" s="7"/>
      <c r="UQ97" s="7"/>
      <c r="UR97" s="7"/>
      <c r="US97" s="7"/>
      <c r="UT97" s="7"/>
      <c r="UU97" s="7"/>
      <c r="UV97" s="7"/>
      <c r="UW97" s="7"/>
      <c r="UX97" s="7"/>
      <c r="UY97" s="7"/>
      <c r="UZ97" s="7"/>
      <c r="VA97" s="7"/>
      <c r="VB97" s="7"/>
      <c r="VC97" s="7"/>
      <c r="VD97" s="7"/>
      <c r="VE97" s="7"/>
      <c r="VF97" s="7"/>
      <c r="VG97" s="7"/>
      <c r="VH97" s="7"/>
      <c r="VI97" s="7"/>
      <c r="VJ97" s="7"/>
      <c r="VK97" s="7"/>
      <c r="VL97" s="7"/>
      <c r="VM97" s="7"/>
      <c r="VN97" s="7"/>
      <c r="VO97" s="7"/>
      <c r="VP97" s="7"/>
      <c r="VQ97" s="7"/>
      <c r="VR97" s="7"/>
      <c r="VS97" s="7"/>
      <c r="VT97" s="7"/>
      <c r="VU97" s="7"/>
      <c r="VV97" s="7"/>
      <c r="VW97" s="7"/>
      <c r="VX97" s="7"/>
      <c r="VY97" s="7"/>
      <c r="VZ97" s="7"/>
      <c r="WA97" s="7"/>
      <c r="WB97" s="7"/>
      <c r="WC97" s="7"/>
      <c r="WD97" s="7"/>
      <c r="WE97" s="7"/>
      <c r="WF97" s="7"/>
      <c r="WG97" s="7"/>
      <c r="WH97" s="7"/>
      <c r="WI97" s="7"/>
      <c r="WJ97" s="7"/>
      <c r="WK97" s="7"/>
      <c r="WL97" s="7"/>
      <c r="WM97" s="7"/>
      <c r="WN97" s="7"/>
      <c r="WO97" s="7"/>
      <c r="WP97" s="7"/>
      <c r="WQ97" s="7"/>
      <c r="WR97" s="7"/>
      <c r="WS97" s="7"/>
      <c r="WT97" s="7"/>
      <c r="WU97" s="7"/>
      <c r="WV97" s="7"/>
      <c r="WW97" s="7"/>
      <c r="WX97" s="7"/>
      <c r="WY97" s="7"/>
      <c r="WZ97" s="7"/>
      <c r="XA97" s="7"/>
      <c r="XB97" s="7"/>
      <c r="XC97" s="7"/>
      <c r="XD97" s="7"/>
      <c r="XE97" s="7"/>
      <c r="XF97" s="7"/>
      <c r="XG97" s="7"/>
      <c r="XH97" s="7"/>
      <c r="XI97" s="7"/>
      <c r="XJ97" s="7"/>
      <c r="XK97" s="7"/>
      <c r="XL97" s="7"/>
      <c r="XM97" s="7"/>
      <c r="XN97" s="7"/>
      <c r="XO97" s="7"/>
      <c r="XP97" s="7"/>
      <c r="XQ97" s="7"/>
      <c r="XR97" s="7"/>
      <c r="XS97" s="7"/>
      <c r="XT97" s="7"/>
      <c r="XU97" s="7"/>
      <c r="XV97" s="7"/>
      <c r="XW97" s="7"/>
      <c r="XX97" s="7"/>
      <c r="XY97" s="7"/>
      <c r="XZ97" s="7"/>
      <c r="YA97" s="7"/>
      <c r="YB97" s="7"/>
      <c r="YC97" s="7"/>
      <c r="YD97" s="7"/>
      <c r="YE97" s="7"/>
      <c r="YF97" s="7"/>
      <c r="YG97" s="7"/>
      <c r="YH97" s="7"/>
      <c r="YI97" s="7"/>
      <c r="YJ97" s="7"/>
      <c r="YK97" s="7"/>
      <c r="YL97" s="7"/>
      <c r="YM97" s="7"/>
      <c r="YN97" s="7"/>
      <c r="YO97" s="7"/>
      <c r="YP97" s="7"/>
      <c r="YQ97" s="7"/>
      <c r="YR97" s="7"/>
      <c r="YS97" s="7"/>
      <c r="YT97" s="7"/>
      <c r="YU97" s="7"/>
      <c r="YV97" s="7"/>
      <c r="YW97" s="7"/>
      <c r="YX97" s="7"/>
      <c r="YY97" s="7"/>
      <c r="YZ97" s="7"/>
      <c r="ZA97" s="7"/>
      <c r="ZB97" s="7"/>
      <c r="ZC97" s="7"/>
      <c r="ZD97" s="7"/>
      <c r="ZE97" s="7"/>
      <c r="ZF97" s="7"/>
      <c r="ZG97" s="7"/>
      <c r="ZH97" s="7"/>
      <c r="ZI97" s="7"/>
      <c r="ZJ97" s="7"/>
      <c r="ZK97" s="7"/>
      <c r="ZL97" s="7"/>
      <c r="ZM97" s="7"/>
      <c r="ZN97" s="7"/>
      <c r="ZO97" s="7"/>
      <c r="ZP97" s="7"/>
      <c r="ZQ97" s="7"/>
      <c r="ZR97" s="7"/>
      <c r="ZS97" s="7"/>
      <c r="ZT97" s="7"/>
      <c r="ZU97" s="7"/>
      <c r="ZV97" s="7"/>
      <c r="ZW97" s="7"/>
      <c r="ZX97" s="7"/>
      <c r="ZY97" s="7"/>
      <c r="ZZ97" s="7"/>
      <c r="AAA97" s="7"/>
      <c r="AAB97" s="7"/>
      <c r="AAC97" s="7"/>
      <c r="AAD97" s="7"/>
      <c r="AAE97" s="7"/>
      <c r="AAF97" s="7"/>
      <c r="AAG97" s="7"/>
      <c r="AAH97" s="7"/>
      <c r="AAI97" s="7"/>
      <c r="AAJ97" s="7"/>
      <c r="AAK97" s="7"/>
      <c r="AAL97" s="7"/>
      <c r="AAM97" s="7"/>
      <c r="AAN97" s="7"/>
      <c r="AAO97" s="7"/>
      <c r="AAP97" s="7"/>
      <c r="AAQ97" s="7"/>
      <c r="AAR97" s="7"/>
      <c r="AAS97" s="7"/>
      <c r="AAT97" s="7"/>
      <c r="AAU97" s="7"/>
      <c r="AAV97" s="7"/>
      <c r="AAW97" s="7"/>
      <c r="AAX97" s="7"/>
      <c r="AAY97" s="7"/>
      <c r="AAZ97" s="7"/>
      <c r="ABA97" s="7"/>
      <c r="ABB97" s="7"/>
      <c r="ABC97" s="7"/>
      <c r="ABD97" s="7"/>
      <c r="ABE97" s="7"/>
      <c r="ABF97" s="7"/>
      <c r="ABG97" s="7"/>
      <c r="ABH97" s="7"/>
      <c r="ABI97" s="7"/>
      <c r="ABJ97" s="7"/>
      <c r="ABK97" s="7"/>
      <c r="ABL97" s="7"/>
      <c r="ABM97" s="7"/>
      <c r="ABN97" s="7"/>
      <c r="ABO97" s="7"/>
      <c r="ABP97" s="7"/>
      <c r="ABQ97" s="7"/>
      <c r="ABR97" s="7"/>
      <c r="ABS97" s="7"/>
      <c r="ABT97" s="7"/>
      <c r="ABU97" s="7"/>
      <c r="ABV97" s="7"/>
      <c r="ABW97" s="7"/>
      <c r="ABX97" s="7"/>
      <c r="ABY97" s="7"/>
      <c r="ABZ97" s="7"/>
      <c r="ACA97" s="7"/>
      <c r="ACB97" s="7"/>
      <c r="ACC97" s="7"/>
      <c r="ACD97" s="7"/>
      <c r="ACE97" s="7"/>
      <c r="ACF97" s="7"/>
      <c r="ACG97" s="7"/>
      <c r="ACH97" s="7"/>
      <c r="ACI97" s="7"/>
      <c r="ACJ97" s="7"/>
      <c r="ACK97" s="7"/>
      <c r="ACL97" s="7"/>
      <c r="ACM97" s="7"/>
      <c r="ACN97" s="7"/>
      <c r="ACO97" s="7"/>
      <c r="ACP97" s="7"/>
      <c r="ACQ97" s="7"/>
      <c r="ACR97" s="7"/>
      <c r="ACS97" s="7"/>
      <c r="ACT97" s="7"/>
      <c r="ACU97" s="7"/>
      <c r="ACV97" s="7"/>
      <c r="ACW97" s="7"/>
      <c r="ACX97" s="7"/>
      <c r="ACY97" s="7"/>
      <c r="ACZ97" s="7"/>
      <c r="ADA97" s="7"/>
      <c r="ADB97" s="7"/>
      <c r="ADC97" s="7"/>
      <c r="ADD97" s="7"/>
      <c r="ADE97" s="7"/>
      <c r="ADF97" s="7"/>
      <c r="ADG97" s="7"/>
      <c r="ADH97" s="7"/>
      <c r="ADI97" s="7"/>
      <c r="ADJ97" s="7"/>
      <c r="ADK97" s="7"/>
      <c r="ADL97" s="7"/>
      <c r="ADM97" s="7"/>
      <c r="ADN97" s="7"/>
      <c r="ADO97" s="7"/>
      <c r="ADP97" s="7"/>
      <c r="ADQ97" s="7"/>
      <c r="ADR97" s="7"/>
      <c r="ADS97" s="7"/>
      <c r="ADT97" s="7"/>
      <c r="ADU97" s="7"/>
      <c r="ADV97" s="7"/>
      <c r="ADW97" s="7"/>
      <c r="ADX97" s="7"/>
      <c r="ADY97" s="7"/>
      <c r="ADZ97" s="7"/>
      <c r="AEA97" s="7"/>
      <c r="AEB97" s="7"/>
      <c r="AEC97" s="7"/>
      <c r="AED97" s="7"/>
      <c r="AEE97" s="7"/>
      <c r="AEF97" s="7"/>
      <c r="AEG97" s="7"/>
      <c r="AEH97" s="7"/>
      <c r="AEI97" s="7"/>
      <c r="AEJ97" s="7"/>
      <c r="AEK97" s="7"/>
      <c r="AEL97" s="7"/>
      <c r="AEM97" s="7"/>
      <c r="AEN97" s="7"/>
      <c r="AEO97" s="7"/>
      <c r="AEP97" s="7"/>
      <c r="AEQ97" s="7"/>
      <c r="AER97" s="7"/>
      <c r="AES97" s="7"/>
      <c r="AET97" s="7"/>
      <c r="AEU97" s="7"/>
      <c r="AEV97" s="7"/>
      <c r="AEW97" s="7"/>
      <c r="AEX97" s="7"/>
      <c r="AEY97" s="7"/>
      <c r="AEZ97" s="7"/>
      <c r="AFA97" s="7"/>
      <c r="AFB97" s="7"/>
      <c r="AFC97" s="7"/>
      <c r="AFD97" s="7"/>
      <c r="AFE97" s="7"/>
      <c r="AFF97" s="7"/>
      <c r="AFG97" s="7"/>
      <c r="AFH97" s="7"/>
      <c r="AFI97" s="7"/>
      <c r="AFJ97" s="7"/>
      <c r="AFK97" s="7"/>
      <c r="AFL97" s="7"/>
      <c r="AFM97" s="7"/>
      <c r="AFN97" s="7"/>
      <c r="AFO97" s="7"/>
      <c r="AFP97" s="7"/>
      <c r="AFQ97" s="7"/>
      <c r="AFR97" s="7"/>
      <c r="AFS97" s="7"/>
      <c r="AFT97" s="7"/>
      <c r="AFU97" s="7"/>
      <c r="AFV97" s="7"/>
      <c r="AFW97" s="7"/>
      <c r="AFX97" s="7"/>
      <c r="AFY97" s="7"/>
      <c r="AFZ97" s="7"/>
      <c r="AGA97" s="7"/>
      <c r="AGB97" s="7"/>
      <c r="AGC97" s="7"/>
      <c r="AGD97" s="7"/>
      <c r="AGE97" s="7"/>
      <c r="AGF97" s="7"/>
      <c r="AGG97" s="7"/>
      <c r="AGH97" s="7"/>
      <c r="AGI97" s="7"/>
      <c r="AGJ97" s="7"/>
      <c r="AGK97" s="7"/>
      <c r="AGL97" s="7"/>
      <c r="AGM97" s="7"/>
      <c r="AGN97" s="7"/>
      <c r="AGO97" s="7"/>
      <c r="AGP97" s="7"/>
      <c r="AGQ97" s="7"/>
      <c r="AGR97" s="7"/>
      <c r="AGS97" s="7"/>
      <c r="AGT97" s="7"/>
      <c r="AGU97" s="7"/>
      <c r="AGV97" s="7"/>
      <c r="AGW97" s="7"/>
      <c r="AGX97" s="7"/>
      <c r="AGY97" s="7"/>
      <c r="AGZ97" s="7"/>
      <c r="AHA97" s="7"/>
      <c r="AHB97" s="7"/>
      <c r="AHC97" s="7"/>
      <c r="AHD97" s="7"/>
      <c r="AHE97" s="7"/>
      <c r="AHF97" s="7"/>
      <c r="AHG97" s="7"/>
      <c r="AHH97" s="7"/>
      <c r="AHI97" s="7"/>
      <c r="AHJ97" s="7"/>
      <c r="AHK97" s="7"/>
      <c r="AHL97" s="7"/>
      <c r="AHM97" s="7"/>
      <c r="AHN97" s="7"/>
      <c r="AHO97" s="7"/>
      <c r="AHP97" s="7"/>
      <c r="AHQ97" s="7"/>
      <c r="AHR97" s="7"/>
      <c r="AHS97" s="7"/>
      <c r="AHT97" s="7"/>
      <c r="AHU97" s="7"/>
      <c r="AHV97" s="7"/>
      <c r="AHW97" s="7"/>
      <c r="AHX97" s="7"/>
      <c r="AHY97" s="7"/>
      <c r="AHZ97" s="7"/>
      <c r="AIA97" s="7"/>
      <c r="AIB97" s="7"/>
      <c r="AIC97" s="7"/>
      <c r="AID97" s="7"/>
      <c r="AIE97" s="7"/>
      <c r="AIF97" s="7"/>
      <c r="AIG97" s="7"/>
      <c r="AIH97" s="7"/>
      <c r="AII97" s="7"/>
      <c r="AIJ97" s="7"/>
      <c r="AIK97" s="7"/>
      <c r="AIL97" s="7"/>
      <c r="AIM97" s="7"/>
      <c r="AIN97" s="7"/>
      <c r="AIO97" s="7"/>
      <c r="AIP97" s="7"/>
      <c r="AIQ97" s="7"/>
      <c r="AIR97" s="7"/>
      <c r="AIS97" s="7"/>
      <c r="AIT97" s="7"/>
      <c r="AIU97" s="7"/>
      <c r="AIV97" s="7"/>
      <c r="AIW97" s="7"/>
      <c r="AIX97" s="7"/>
      <c r="AIY97" s="7"/>
      <c r="AIZ97" s="7"/>
      <c r="AJA97" s="7"/>
      <c r="AJB97" s="7"/>
      <c r="AJC97" s="7"/>
      <c r="AJD97" s="7"/>
      <c r="AJE97" s="7"/>
      <c r="AJF97" s="7"/>
      <c r="AJG97" s="7"/>
      <c r="AJH97" s="7"/>
      <c r="AJI97" s="7"/>
      <c r="AJJ97" s="7"/>
      <c r="AJK97" s="7"/>
      <c r="AJL97" s="7"/>
      <c r="AJM97" s="7"/>
      <c r="AJN97" s="7"/>
      <c r="AJO97" s="7"/>
      <c r="AJP97" s="7"/>
      <c r="AJQ97" s="7"/>
      <c r="AJR97" s="7"/>
      <c r="AJS97" s="7"/>
      <c r="AJT97" s="7"/>
      <c r="AJU97" s="7"/>
      <c r="AJV97" s="7"/>
      <c r="AJW97" s="7"/>
      <c r="AJX97" s="7"/>
      <c r="AJY97" s="7"/>
      <c r="AJZ97" s="7"/>
      <c r="AKA97" s="7"/>
      <c r="AKB97" s="7"/>
      <c r="AKC97" s="7"/>
      <c r="AKD97" s="7"/>
      <c r="AKE97" s="7"/>
      <c r="AKF97" s="7"/>
      <c r="AKG97" s="7"/>
    </row>
    <row r="98" spans="1:969" ht="31.5" x14ac:dyDescent="0.3">
      <c r="A98" s="252" t="s">
        <v>111</v>
      </c>
      <c r="B98" s="231">
        <v>2250123</v>
      </c>
      <c r="C98" s="232">
        <v>36000</v>
      </c>
      <c r="D98" s="198">
        <f t="shared" si="21"/>
        <v>9000</v>
      </c>
      <c r="E98" s="198">
        <f t="shared" si="19"/>
        <v>27000</v>
      </c>
      <c r="F98" s="76">
        <f>D98/C98*100</f>
        <v>25</v>
      </c>
      <c r="G98" s="184">
        <v>36000</v>
      </c>
      <c r="H98" s="184">
        <v>9000</v>
      </c>
      <c r="I98" s="185">
        <f t="shared" si="17"/>
        <v>25</v>
      </c>
      <c r="J98" s="186"/>
      <c r="K98" s="186"/>
      <c r="L98" s="186"/>
      <c r="M98" s="186"/>
      <c r="N98" s="186"/>
      <c r="O98" s="186"/>
      <c r="P98" s="186"/>
      <c r="Q98" s="186"/>
      <c r="R98" s="186"/>
      <c r="S98" s="186"/>
      <c r="T98" s="186"/>
      <c r="U98" s="186"/>
      <c r="V98" s="186"/>
      <c r="W98" s="186"/>
      <c r="X98" s="186"/>
      <c r="Y98" s="186"/>
      <c r="Z98" s="186"/>
      <c r="AA98" s="186"/>
      <c r="AB98" s="186"/>
      <c r="AC98" s="4"/>
      <c r="AD98" s="4"/>
      <c r="AE98" s="4"/>
      <c r="AF98" s="4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6"/>
      <c r="BK98" s="6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  <c r="IR98" s="7"/>
      <c r="IS98" s="7"/>
      <c r="IT98" s="7"/>
      <c r="IU98" s="7"/>
      <c r="IV98" s="7"/>
      <c r="IW98" s="7"/>
      <c r="IX98" s="7"/>
      <c r="IY98" s="7"/>
      <c r="IZ98" s="7"/>
      <c r="JA98" s="7"/>
      <c r="JB98" s="7"/>
      <c r="JC98" s="7"/>
      <c r="JD98" s="7"/>
      <c r="JE98" s="7"/>
      <c r="JF98" s="7"/>
      <c r="JG98" s="7"/>
      <c r="JH98" s="7"/>
      <c r="JI98" s="7"/>
      <c r="JJ98" s="7"/>
      <c r="JK98" s="7"/>
      <c r="JL98" s="7"/>
      <c r="JM98" s="7"/>
      <c r="JN98" s="7"/>
      <c r="JO98" s="7"/>
      <c r="JP98" s="7"/>
      <c r="JQ98" s="7"/>
      <c r="JR98" s="7"/>
      <c r="JS98" s="7"/>
      <c r="JT98" s="7"/>
      <c r="JU98" s="7"/>
      <c r="JV98" s="7"/>
      <c r="JW98" s="7"/>
      <c r="JX98" s="7"/>
      <c r="JY98" s="7"/>
      <c r="JZ98" s="7"/>
      <c r="KA98" s="7"/>
      <c r="KB98" s="7"/>
      <c r="KC98" s="7"/>
      <c r="KD98" s="7"/>
      <c r="KE98" s="7"/>
      <c r="KF98" s="7"/>
      <c r="KG98" s="7"/>
      <c r="KH98" s="7"/>
      <c r="KI98" s="7"/>
      <c r="KJ98" s="7"/>
      <c r="KK98" s="7"/>
      <c r="KL98" s="7"/>
      <c r="KM98" s="7"/>
      <c r="KN98" s="7"/>
      <c r="KO98" s="7"/>
      <c r="KP98" s="7"/>
      <c r="KQ98" s="7"/>
      <c r="KR98" s="7"/>
      <c r="KS98" s="7"/>
      <c r="KT98" s="7"/>
      <c r="KU98" s="7"/>
      <c r="KV98" s="7"/>
      <c r="KW98" s="7"/>
      <c r="KX98" s="7"/>
      <c r="KY98" s="7"/>
      <c r="KZ98" s="7"/>
      <c r="LA98" s="7"/>
      <c r="LB98" s="7"/>
      <c r="LC98" s="7"/>
      <c r="LD98" s="7"/>
      <c r="LE98" s="7"/>
      <c r="LF98" s="7"/>
      <c r="LG98" s="7"/>
      <c r="LH98" s="7"/>
      <c r="LI98" s="7"/>
      <c r="LJ98" s="7"/>
      <c r="LK98" s="7"/>
      <c r="LL98" s="7"/>
      <c r="LM98" s="7"/>
      <c r="LN98" s="7"/>
      <c r="LO98" s="7"/>
      <c r="LP98" s="7"/>
      <c r="LQ98" s="7"/>
      <c r="LR98" s="7"/>
      <c r="LS98" s="7"/>
      <c r="LT98" s="7"/>
      <c r="LU98" s="7"/>
      <c r="LV98" s="7"/>
      <c r="LW98" s="7"/>
      <c r="LX98" s="7"/>
      <c r="LY98" s="7"/>
      <c r="LZ98" s="7"/>
      <c r="MA98" s="7"/>
      <c r="MB98" s="7"/>
      <c r="MC98" s="7"/>
      <c r="MD98" s="7"/>
      <c r="ME98" s="7"/>
      <c r="MF98" s="7"/>
      <c r="MG98" s="7"/>
      <c r="MH98" s="7"/>
      <c r="MI98" s="7"/>
      <c r="MJ98" s="7"/>
      <c r="MK98" s="7"/>
      <c r="ML98" s="7"/>
      <c r="MM98" s="7"/>
      <c r="MN98" s="7"/>
      <c r="MO98" s="7"/>
      <c r="MP98" s="7"/>
      <c r="MQ98" s="7"/>
      <c r="MR98" s="7"/>
      <c r="MS98" s="7"/>
      <c r="MT98" s="7"/>
      <c r="MU98" s="7"/>
      <c r="MV98" s="7"/>
      <c r="MW98" s="7"/>
      <c r="MX98" s="7"/>
      <c r="MY98" s="7"/>
      <c r="MZ98" s="7"/>
      <c r="NA98" s="7"/>
      <c r="NB98" s="7"/>
      <c r="NC98" s="7"/>
      <c r="ND98" s="7"/>
      <c r="NE98" s="7"/>
      <c r="NF98" s="7"/>
      <c r="NG98" s="7"/>
      <c r="NH98" s="7"/>
      <c r="NI98" s="7"/>
      <c r="NJ98" s="7"/>
      <c r="NK98" s="7"/>
      <c r="NL98" s="7"/>
      <c r="NM98" s="7"/>
      <c r="NN98" s="7"/>
      <c r="NO98" s="7"/>
      <c r="NP98" s="7"/>
      <c r="NQ98" s="7"/>
      <c r="NR98" s="7"/>
      <c r="NS98" s="7"/>
      <c r="NT98" s="7"/>
      <c r="NU98" s="7"/>
      <c r="NV98" s="7"/>
      <c r="NW98" s="7"/>
      <c r="NX98" s="7"/>
      <c r="NY98" s="7"/>
      <c r="NZ98" s="7"/>
      <c r="OA98" s="7"/>
      <c r="OB98" s="7"/>
      <c r="OC98" s="7"/>
      <c r="OD98" s="7"/>
      <c r="OE98" s="7"/>
      <c r="OF98" s="7"/>
      <c r="OG98" s="7"/>
      <c r="OH98" s="7"/>
      <c r="OI98" s="7"/>
      <c r="OJ98" s="7"/>
      <c r="OK98" s="7"/>
      <c r="OL98" s="7"/>
      <c r="OM98" s="7"/>
      <c r="ON98" s="7"/>
      <c r="OO98" s="7"/>
      <c r="OP98" s="7"/>
      <c r="OQ98" s="7"/>
      <c r="OR98" s="7"/>
      <c r="OS98" s="7"/>
      <c r="OT98" s="7"/>
      <c r="OU98" s="7"/>
      <c r="OV98" s="7"/>
      <c r="OW98" s="7"/>
      <c r="OX98" s="7"/>
      <c r="OY98" s="7"/>
      <c r="OZ98" s="7"/>
      <c r="PA98" s="7"/>
      <c r="PB98" s="7"/>
      <c r="PC98" s="7"/>
      <c r="PD98" s="7"/>
      <c r="PE98" s="7"/>
      <c r="PF98" s="7"/>
      <c r="PG98" s="7"/>
      <c r="PH98" s="7"/>
      <c r="PI98" s="7"/>
      <c r="PJ98" s="7"/>
      <c r="PK98" s="7"/>
      <c r="PL98" s="7"/>
      <c r="PM98" s="7"/>
      <c r="PN98" s="7"/>
      <c r="PO98" s="7"/>
      <c r="PP98" s="7"/>
      <c r="PQ98" s="7"/>
      <c r="PR98" s="7"/>
      <c r="PS98" s="7"/>
      <c r="PT98" s="7"/>
      <c r="PU98" s="7"/>
      <c r="PV98" s="7"/>
      <c r="PW98" s="7"/>
      <c r="PX98" s="7"/>
      <c r="PY98" s="7"/>
      <c r="PZ98" s="7"/>
      <c r="QA98" s="7"/>
      <c r="QB98" s="7"/>
      <c r="QC98" s="7"/>
      <c r="QD98" s="7"/>
      <c r="QE98" s="7"/>
      <c r="QF98" s="7"/>
      <c r="QG98" s="7"/>
      <c r="QH98" s="7"/>
      <c r="QI98" s="7"/>
      <c r="QJ98" s="7"/>
      <c r="QK98" s="7"/>
      <c r="QL98" s="7"/>
      <c r="QM98" s="7"/>
      <c r="QN98" s="7"/>
      <c r="QO98" s="7"/>
      <c r="QP98" s="7"/>
      <c r="QQ98" s="7"/>
      <c r="QR98" s="7"/>
      <c r="QS98" s="7"/>
      <c r="QT98" s="7"/>
      <c r="QU98" s="7"/>
      <c r="QV98" s="7"/>
      <c r="QW98" s="7"/>
      <c r="QX98" s="7"/>
      <c r="QY98" s="7"/>
      <c r="QZ98" s="7"/>
      <c r="RA98" s="7"/>
      <c r="RB98" s="7"/>
      <c r="RC98" s="7"/>
      <c r="RD98" s="7"/>
      <c r="RE98" s="7"/>
      <c r="RF98" s="7"/>
      <c r="RG98" s="7"/>
      <c r="RH98" s="7"/>
      <c r="RI98" s="7"/>
      <c r="RJ98" s="7"/>
      <c r="RK98" s="7"/>
      <c r="RL98" s="7"/>
      <c r="RM98" s="7"/>
      <c r="RN98" s="7"/>
      <c r="RO98" s="7"/>
      <c r="RP98" s="7"/>
      <c r="RQ98" s="7"/>
      <c r="RR98" s="7"/>
      <c r="RS98" s="7"/>
      <c r="RT98" s="7"/>
      <c r="RU98" s="7"/>
      <c r="RV98" s="7"/>
      <c r="RW98" s="7"/>
      <c r="RX98" s="7"/>
      <c r="RY98" s="7"/>
      <c r="RZ98" s="7"/>
      <c r="SA98" s="7"/>
      <c r="SB98" s="7"/>
      <c r="SC98" s="7"/>
      <c r="SD98" s="7"/>
      <c r="SE98" s="7"/>
      <c r="SF98" s="7"/>
      <c r="SG98" s="7"/>
      <c r="SH98" s="7"/>
      <c r="SI98" s="7"/>
      <c r="SJ98" s="7"/>
      <c r="SK98" s="7"/>
      <c r="SL98" s="7"/>
      <c r="SM98" s="7"/>
      <c r="SN98" s="7"/>
      <c r="SO98" s="7"/>
      <c r="SP98" s="7"/>
      <c r="SQ98" s="7"/>
      <c r="SR98" s="7"/>
      <c r="SS98" s="7"/>
      <c r="ST98" s="7"/>
      <c r="SU98" s="7"/>
      <c r="SV98" s="7"/>
      <c r="SW98" s="7"/>
      <c r="SX98" s="7"/>
      <c r="SY98" s="7"/>
      <c r="SZ98" s="7"/>
      <c r="TA98" s="7"/>
      <c r="TB98" s="7"/>
      <c r="TC98" s="7"/>
      <c r="TD98" s="7"/>
      <c r="TE98" s="7"/>
      <c r="TF98" s="7"/>
      <c r="TG98" s="7"/>
      <c r="TH98" s="7"/>
      <c r="TI98" s="7"/>
      <c r="TJ98" s="7"/>
      <c r="TK98" s="7"/>
      <c r="TL98" s="7"/>
      <c r="TM98" s="7"/>
      <c r="TN98" s="7"/>
      <c r="TO98" s="7"/>
      <c r="TP98" s="7"/>
      <c r="TQ98" s="7"/>
      <c r="TR98" s="7"/>
      <c r="TS98" s="7"/>
      <c r="TT98" s="7"/>
      <c r="TU98" s="7"/>
      <c r="TV98" s="7"/>
      <c r="TW98" s="7"/>
      <c r="TX98" s="7"/>
      <c r="TY98" s="7"/>
      <c r="TZ98" s="7"/>
      <c r="UA98" s="7"/>
      <c r="UB98" s="7"/>
      <c r="UC98" s="7"/>
      <c r="UD98" s="7"/>
      <c r="UE98" s="7"/>
      <c r="UF98" s="7"/>
      <c r="UG98" s="7"/>
      <c r="UH98" s="7"/>
      <c r="UI98" s="7"/>
      <c r="UJ98" s="7"/>
      <c r="UK98" s="7"/>
      <c r="UL98" s="7"/>
      <c r="UM98" s="7"/>
      <c r="UN98" s="7"/>
      <c r="UO98" s="7"/>
      <c r="UP98" s="7"/>
      <c r="UQ98" s="7"/>
      <c r="UR98" s="7"/>
      <c r="US98" s="7"/>
      <c r="UT98" s="7"/>
      <c r="UU98" s="7"/>
      <c r="UV98" s="7"/>
      <c r="UW98" s="7"/>
      <c r="UX98" s="7"/>
      <c r="UY98" s="7"/>
      <c r="UZ98" s="7"/>
      <c r="VA98" s="7"/>
      <c r="VB98" s="7"/>
      <c r="VC98" s="7"/>
      <c r="VD98" s="7"/>
      <c r="VE98" s="7"/>
      <c r="VF98" s="7"/>
      <c r="VG98" s="7"/>
      <c r="VH98" s="7"/>
      <c r="VI98" s="7"/>
      <c r="VJ98" s="7"/>
      <c r="VK98" s="7"/>
      <c r="VL98" s="7"/>
      <c r="VM98" s="7"/>
      <c r="VN98" s="7"/>
      <c r="VO98" s="7"/>
      <c r="VP98" s="7"/>
      <c r="VQ98" s="7"/>
      <c r="VR98" s="7"/>
      <c r="VS98" s="7"/>
      <c r="VT98" s="7"/>
      <c r="VU98" s="7"/>
      <c r="VV98" s="7"/>
      <c r="VW98" s="7"/>
      <c r="VX98" s="7"/>
      <c r="VY98" s="7"/>
      <c r="VZ98" s="7"/>
      <c r="WA98" s="7"/>
      <c r="WB98" s="7"/>
      <c r="WC98" s="7"/>
      <c r="WD98" s="7"/>
      <c r="WE98" s="7"/>
      <c r="WF98" s="7"/>
      <c r="WG98" s="7"/>
      <c r="WH98" s="7"/>
      <c r="WI98" s="7"/>
      <c r="WJ98" s="7"/>
      <c r="WK98" s="7"/>
      <c r="WL98" s="7"/>
      <c r="WM98" s="7"/>
      <c r="WN98" s="7"/>
      <c r="WO98" s="7"/>
      <c r="WP98" s="7"/>
      <c r="WQ98" s="7"/>
      <c r="WR98" s="7"/>
      <c r="WS98" s="7"/>
      <c r="WT98" s="7"/>
      <c r="WU98" s="7"/>
      <c r="WV98" s="7"/>
      <c r="WW98" s="7"/>
      <c r="WX98" s="7"/>
      <c r="WY98" s="7"/>
      <c r="WZ98" s="7"/>
      <c r="XA98" s="7"/>
      <c r="XB98" s="7"/>
      <c r="XC98" s="7"/>
      <c r="XD98" s="7"/>
      <c r="XE98" s="7"/>
      <c r="XF98" s="7"/>
      <c r="XG98" s="7"/>
      <c r="XH98" s="7"/>
      <c r="XI98" s="7"/>
      <c r="XJ98" s="7"/>
      <c r="XK98" s="7"/>
      <c r="XL98" s="7"/>
      <c r="XM98" s="7"/>
      <c r="XN98" s="7"/>
      <c r="XO98" s="7"/>
      <c r="XP98" s="7"/>
      <c r="XQ98" s="7"/>
      <c r="XR98" s="7"/>
      <c r="XS98" s="7"/>
      <c r="XT98" s="7"/>
      <c r="XU98" s="7"/>
      <c r="XV98" s="7"/>
      <c r="XW98" s="7"/>
      <c r="XX98" s="7"/>
      <c r="XY98" s="7"/>
      <c r="XZ98" s="7"/>
      <c r="YA98" s="7"/>
      <c r="YB98" s="7"/>
      <c r="YC98" s="7"/>
      <c r="YD98" s="7"/>
      <c r="YE98" s="7"/>
      <c r="YF98" s="7"/>
      <c r="YG98" s="7"/>
      <c r="YH98" s="7"/>
      <c r="YI98" s="7"/>
      <c r="YJ98" s="7"/>
      <c r="YK98" s="7"/>
      <c r="YL98" s="7"/>
      <c r="YM98" s="7"/>
      <c r="YN98" s="7"/>
      <c r="YO98" s="7"/>
      <c r="YP98" s="7"/>
      <c r="YQ98" s="7"/>
      <c r="YR98" s="7"/>
      <c r="YS98" s="7"/>
      <c r="YT98" s="7"/>
      <c r="YU98" s="7"/>
      <c r="YV98" s="7"/>
      <c r="YW98" s="7"/>
      <c r="YX98" s="7"/>
      <c r="YY98" s="7"/>
      <c r="YZ98" s="7"/>
      <c r="ZA98" s="7"/>
      <c r="ZB98" s="7"/>
      <c r="ZC98" s="7"/>
      <c r="ZD98" s="7"/>
      <c r="ZE98" s="7"/>
      <c r="ZF98" s="7"/>
      <c r="ZG98" s="7"/>
      <c r="ZH98" s="7"/>
      <c r="ZI98" s="7"/>
      <c r="ZJ98" s="7"/>
      <c r="ZK98" s="7"/>
      <c r="ZL98" s="7"/>
      <c r="ZM98" s="7"/>
      <c r="ZN98" s="7"/>
      <c r="ZO98" s="7"/>
      <c r="ZP98" s="7"/>
      <c r="ZQ98" s="7"/>
      <c r="ZR98" s="7"/>
      <c r="ZS98" s="7"/>
      <c r="ZT98" s="7"/>
      <c r="ZU98" s="7"/>
      <c r="ZV98" s="7"/>
      <c r="ZW98" s="7"/>
      <c r="ZX98" s="7"/>
      <c r="ZY98" s="7"/>
      <c r="ZZ98" s="7"/>
      <c r="AAA98" s="7"/>
      <c r="AAB98" s="7"/>
      <c r="AAC98" s="7"/>
      <c r="AAD98" s="7"/>
      <c r="AAE98" s="7"/>
      <c r="AAF98" s="7"/>
      <c r="AAG98" s="7"/>
      <c r="AAH98" s="7"/>
      <c r="AAI98" s="7"/>
      <c r="AAJ98" s="7"/>
      <c r="AAK98" s="7"/>
      <c r="AAL98" s="7"/>
      <c r="AAM98" s="7"/>
      <c r="AAN98" s="7"/>
      <c r="AAO98" s="7"/>
      <c r="AAP98" s="7"/>
      <c r="AAQ98" s="7"/>
      <c r="AAR98" s="7"/>
      <c r="AAS98" s="7"/>
      <c r="AAT98" s="7"/>
      <c r="AAU98" s="7"/>
      <c r="AAV98" s="7"/>
      <c r="AAW98" s="7"/>
      <c r="AAX98" s="7"/>
      <c r="AAY98" s="7"/>
      <c r="AAZ98" s="7"/>
      <c r="ABA98" s="7"/>
      <c r="ABB98" s="7"/>
      <c r="ABC98" s="7"/>
      <c r="ABD98" s="7"/>
      <c r="ABE98" s="7"/>
      <c r="ABF98" s="7"/>
      <c r="ABG98" s="7"/>
      <c r="ABH98" s="7"/>
      <c r="ABI98" s="7"/>
      <c r="ABJ98" s="7"/>
      <c r="ABK98" s="7"/>
      <c r="ABL98" s="7"/>
      <c r="ABM98" s="7"/>
      <c r="ABN98" s="7"/>
      <c r="ABO98" s="7"/>
      <c r="ABP98" s="7"/>
      <c r="ABQ98" s="7"/>
      <c r="ABR98" s="7"/>
      <c r="ABS98" s="7"/>
      <c r="ABT98" s="7"/>
      <c r="ABU98" s="7"/>
      <c r="ABV98" s="7"/>
      <c r="ABW98" s="7"/>
      <c r="ABX98" s="7"/>
      <c r="ABY98" s="7"/>
      <c r="ABZ98" s="7"/>
      <c r="ACA98" s="7"/>
      <c r="ACB98" s="7"/>
      <c r="ACC98" s="7"/>
      <c r="ACD98" s="7"/>
      <c r="ACE98" s="7"/>
      <c r="ACF98" s="7"/>
      <c r="ACG98" s="7"/>
      <c r="ACH98" s="7"/>
      <c r="ACI98" s="7"/>
      <c r="ACJ98" s="7"/>
      <c r="ACK98" s="7"/>
      <c r="ACL98" s="7"/>
      <c r="ACM98" s="7"/>
      <c r="ACN98" s="7"/>
      <c r="ACO98" s="7"/>
      <c r="ACP98" s="7"/>
      <c r="ACQ98" s="7"/>
      <c r="ACR98" s="7"/>
      <c r="ACS98" s="7"/>
      <c r="ACT98" s="7"/>
      <c r="ACU98" s="7"/>
      <c r="ACV98" s="7"/>
      <c r="ACW98" s="7"/>
      <c r="ACX98" s="7"/>
      <c r="ACY98" s="7"/>
      <c r="ACZ98" s="7"/>
      <c r="ADA98" s="7"/>
      <c r="ADB98" s="7"/>
      <c r="ADC98" s="7"/>
      <c r="ADD98" s="7"/>
      <c r="ADE98" s="7"/>
      <c r="ADF98" s="7"/>
      <c r="ADG98" s="7"/>
      <c r="ADH98" s="7"/>
      <c r="ADI98" s="7"/>
      <c r="ADJ98" s="7"/>
      <c r="ADK98" s="7"/>
      <c r="ADL98" s="7"/>
      <c r="ADM98" s="7"/>
      <c r="ADN98" s="7"/>
      <c r="ADO98" s="7"/>
      <c r="ADP98" s="7"/>
      <c r="ADQ98" s="7"/>
      <c r="ADR98" s="7"/>
      <c r="ADS98" s="7"/>
      <c r="ADT98" s="7"/>
      <c r="ADU98" s="7"/>
      <c r="ADV98" s="7"/>
      <c r="ADW98" s="7"/>
      <c r="ADX98" s="7"/>
      <c r="ADY98" s="7"/>
      <c r="ADZ98" s="7"/>
      <c r="AEA98" s="7"/>
      <c r="AEB98" s="7"/>
      <c r="AEC98" s="7"/>
      <c r="AED98" s="7"/>
      <c r="AEE98" s="7"/>
      <c r="AEF98" s="7"/>
      <c r="AEG98" s="7"/>
      <c r="AEH98" s="7"/>
      <c r="AEI98" s="7"/>
      <c r="AEJ98" s="7"/>
      <c r="AEK98" s="7"/>
      <c r="AEL98" s="7"/>
      <c r="AEM98" s="7"/>
      <c r="AEN98" s="7"/>
      <c r="AEO98" s="7"/>
      <c r="AEP98" s="7"/>
      <c r="AEQ98" s="7"/>
      <c r="AER98" s="7"/>
      <c r="AES98" s="7"/>
      <c r="AET98" s="7"/>
      <c r="AEU98" s="7"/>
      <c r="AEV98" s="7"/>
      <c r="AEW98" s="7"/>
      <c r="AEX98" s="7"/>
      <c r="AEY98" s="7"/>
      <c r="AEZ98" s="7"/>
      <c r="AFA98" s="7"/>
      <c r="AFB98" s="7"/>
      <c r="AFC98" s="7"/>
      <c r="AFD98" s="7"/>
      <c r="AFE98" s="7"/>
      <c r="AFF98" s="7"/>
      <c r="AFG98" s="7"/>
      <c r="AFH98" s="7"/>
      <c r="AFI98" s="7"/>
      <c r="AFJ98" s="7"/>
      <c r="AFK98" s="7"/>
      <c r="AFL98" s="7"/>
      <c r="AFM98" s="7"/>
      <c r="AFN98" s="7"/>
      <c r="AFO98" s="7"/>
      <c r="AFP98" s="7"/>
      <c r="AFQ98" s="7"/>
      <c r="AFR98" s="7"/>
      <c r="AFS98" s="7"/>
      <c r="AFT98" s="7"/>
      <c r="AFU98" s="7"/>
      <c r="AFV98" s="7"/>
      <c r="AFW98" s="7"/>
      <c r="AFX98" s="7"/>
      <c r="AFY98" s="7"/>
      <c r="AFZ98" s="7"/>
      <c r="AGA98" s="7"/>
      <c r="AGB98" s="7"/>
      <c r="AGC98" s="7"/>
      <c r="AGD98" s="7"/>
      <c r="AGE98" s="7"/>
      <c r="AGF98" s="7"/>
      <c r="AGG98" s="7"/>
      <c r="AGH98" s="7"/>
      <c r="AGI98" s="7"/>
      <c r="AGJ98" s="7"/>
      <c r="AGK98" s="7"/>
      <c r="AGL98" s="7"/>
      <c r="AGM98" s="7"/>
      <c r="AGN98" s="7"/>
      <c r="AGO98" s="7"/>
      <c r="AGP98" s="7"/>
      <c r="AGQ98" s="7"/>
      <c r="AGR98" s="7"/>
      <c r="AGS98" s="7"/>
      <c r="AGT98" s="7"/>
      <c r="AGU98" s="7"/>
      <c r="AGV98" s="7"/>
      <c r="AGW98" s="7"/>
      <c r="AGX98" s="7"/>
      <c r="AGY98" s="7"/>
      <c r="AGZ98" s="7"/>
      <c r="AHA98" s="7"/>
      <c r="AHB98" s="7"/>
      <c r="AHC98" s="7"/>
      <c r="AHD98" s="7"/>
      <c r="AHE98" s="7"/>
      <c r="AHF98" s="7"/>
      <c r="AHG98" s="7"/>
      <c r="AHH98" s="7"/>
      <c r="AHI98" s="7"/>
      <c r="AHJ98" s="7"/>
      <c r="AHK98" s="7"/>
      <c r="AHL98" s="7"/>
      <c r="AHM98" s="7"/>
      <c r="AHN98" s="7"/>
      <c r="AHO98" s="7"/>
      <c r="AHP98" s="7"/>
      <c r="AHQ98" s="7"/>
      <c r="AHR98" s="7"/>
      <c r="AHS98" s="7"/>
      <c r="AHT98" s="7"/>
      <c r="AHU98" s="7"/>
      <c r="AHV98" s="7"/>
      <c r="AHW98" s="7"/>
      <c r="AHX98" s="7"/>
      <c r="AHY98" s="7"/>
      <c r="AHZ98" s="7"/>
      <c r="AIA98" s="7"/>
      <c r="AIB98" s="7"/>
      <c r="AIC98" s="7"/>
      <c r="AID98" s="7"/>
      <c r="AIE98" s="7"/>
      <c r="AIF98" s="7"/>
      <c r="AIG98" s="7"/>
      <c r="AIH98" s="7"/>
      <c r="AII98" s="7"/>
      <c r="AIJ98" s="7"/>
      <c r="AIK98" s="7"/>
      <c r="AIL98" s="7"/>
      <c r="AIM98" s="7"/>
      <c r="AIN98" s="7"/>
      <c r="AIO98" s="7"/>
      <c r="AIP98" s="7"/>
      <c r="AIQ98" s="7"/>
      <c r="AIR98" s="7"/>
      <c r="AIS98" s="7"/>
      <c r="AIT98" s="7"/>
      <c r="AIU98" s="7"/>
      <c r="AIV98" s="7"/>
      <c r="AIW98" s="7"/>
      <c r="AIX98" s="7"/>
      <c r="AIY98" s="7"/>
      <c r="AIZ98" s="7"/>
      <c r="AJA98" s="7"/>
      <c r="AJB98" s="7"/>
      <c r="AJC98" s="7"/>
      <c r="AJD98" s="7"/>
      <c r="AJE98" s="7"/>
      <c r="AJF98" s="7"/>
      <c r="AJG98" s="7"/>
      <c r="AJH98" s="7"/>
      <c r="AJI98" s="7"/>
      <c r="AJJ98" s="7"/>
      <c r="AJK98" s="7"/>
      <c r="AJL98" s="7"/>
      <c r="AJM98" s="7"/>
      <c r="AJN98" s="7"/>
      <c r="AJO98" s="7"/>
      <c r="AJP98" s="7"/>
      <c r="AJQ98" s="7"/>
      <c r="AJR98" s="7"/>
      <c r="AJS98" s="7"/>
      <c r="AJT98" s="7"/>
      <c r="AJU98" s="7"/>
      <c r="AJV98" s="7"/>
      <c r="AJW98" s="7"/>
      <c r="AJX98" s="7"/>
      <c r="AJY98" s="7"/>
      <c r="AJZ98" s="7"/>
      <c r="AKA98" s="7"/>
      <c r="AKB98" s="7"/>
      <c r="AKC98" s="7"/>
      <c r="AKD98" s="7"/>
      <c r="AKE98" s="7"/>
      <c r="AKF98" s="7"/>
      <c r="AKG98" s="7"/>
    </row>
    <row r="99" spans="1:969" ht="36" customHeight="1" x14ac:dyDescent="0.3">
      <c r="A99" s="253" t="s">
        <v>112</v>
      </c>
      <c r="B99" s="231">
        <v>2250127</v>
      </c>
      <c r="C99" s="232"/>
      <c r="D99" s="198">
        <f t="shared" si="21"/>
        <v>0</v>
      </c>
      <c r="E99" s="198">
        <f t="shared" si="19"/>
        <v>0</v>
      </c>
      <c r="F99" s="76" t="e">
        <f>D99/C99*100</f>
        <v>#DIV/0!</v>
      </c>
      <c r="G99" s="184">
        <v>0</v>
      </c>
      <c r="H99" s="184"/>
      <c r="I99" s="185" t="e">
        <f>H99/G99*100</f>
        <v>#DIV/0!</v>
      </c>
      <c r="J99" s="186"/>
      <c r="K99" s="186"/>
      <c r="L99" s="186"/>
      <c r="M99" s="186"/>
      <c r="N99" s="186"/>
      <c r="O99" s="186"/>
      <c r="P99" s="186"/>
      <c r="Q99" s="186"/>
      <c r="R99" s="186"/>
      <c r="S99" s="186"/>
      <c r="T99" s="186"/>
      <c r="U99" s="186"/>
      <c r="V99" s="186"/>
      <c r="W99" s="186"/>
      <c r="X99" s="186"/>
      <c r="Y99" s="186"/>
      <c r="Z99" s="186"/>
      <c r="AA99" s="186"/>
      <c r="AB99" s="186"/>
      <c r="AC99" s="4"/>
      <c r="AD99" s="4"/>
      <c r="AE99" s="4"/>
      <c r="AF99" s="4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6"/>
      <c r="BK99" s="6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  <c r="IR99" s="7"/>
      <c r="IS99" s="7"/>
      <c r="IT99" s="7"/>
      <c r="IU99" s="7"/>
      <c r="IV99" s="7"/>
      <c r="IW99" s="7"/>
      <c r="IX99" s="7"/>
      <c r="IY99" s="7"/>
      <c r="IZ99" s="7"/>
      <c r="JA99" s="7"/>
      <c r="JB99" s="7"/>
      <c r="JC99" s="7"/>
      <c r="JD99" s="7"/>
      <c r="JE99" s="7"/>
      <c r="JF99" s="7"/>
      <c r="JG99" s="7"/>
      <c r="JH99" s="7"/>
      <c r="JI99" s="7"/>
      <c r="JJ99" s="7"/>
      <c r="JK99" s="7"/>
      <c r="JL99" s="7"/>
      <c r="JM99" s="7"/>
      <c r="JN99" s="7"/>
      <c r="JO99" s="7"/>
      <c r="JP99" s="7"/>
      <c r="JQ99" s="7"/>
      <c r="JR99" s="7"/>
      <c r="JS99" s="7"/>
      <c r="JT99" s="7"/>
      <c r="JU99" s="7"/>
      <c r="JV99" s="7"/>
      <c r="JW99" s="7"/>
      <c r="JX99" s="7"/>
      <c r="JY99" s="7"/>
      <c r="JZ99" s="7"/>
      <c r="KA99" s="7"/>
      <c r="KB99" s="7"/>
      <c r="KC99" s="7"/>
      <c r="KD99" s="7"/>
      <c r="KE99" s="7"/>
      <c r="KF99" s="7"/>
      <c r="KG99" s="7"/>
      <c r="KH99" s="7"/>
      <c r="KI99" s="7"/>
      <c r="KJ99" s="7"/>
      <c r="KK99" s="7"/>
      <c r="KL99" s="7"/>
      <c r="KM99" s="7"/>
      <c r="KN99" s="7"/>
      <c r="KO99" s="7"/>
      <c r="KP99" s="7"/>
      <c r="KQ99" s="7"/>
      <c r="KR99" s="7"/>
      <c r="KS99" s="7"/>
      <c r="KT99" s="7"/>
      <c r="KU99" s="7"/>
      <c r="KV99" s="7"/>
      <c r="KW99" s="7"/>
      <c r="KX99" s="7"/>
      <c r="KY99" s="7"/>
      <c r="KZ99" s="7"/>
      <c r="LA99" s="7"/>
      <c r="LB99" s="7"/>
      <c r="LC99" s="7"/>
      <c r="LD99" s="7"/>
      <c r="LE99" s="7"/>
      <c r="LF99" s="7"/>
      <c r="LG99" s="7"/>
      <c r="LH99" s="7"/>
      <c r="LI99" s="7"/>
      <c r="LJ99" s="7"/>
      <c r="LK99" s="7"/>
      <c r="LL99" s="7"/>
      <c r="LM99" s="7"/>
      <c r="LN99" s="7"/>
      <c r="LO99" s="7"/>
      <c r="LP99" s="7"/>
      <c r="LQ99" s="7"/>
      <c r="LR99" s="7"/>
      <c r="LS99" s="7"/>
      <c r="LT99" s="7"/>
      <c r="LU99" s="7"/>
      <c r="LV99" s="7"/>
      <c r="LW99" s="7"/>
      <c r="LX99" s="7"/>
      <c r="LY99" s="7"/>
      <c r="LZ99" s="7"/>
      <c r="MA99" s="7"/>
      <c r="MB99" s="7"/>
      <c r="MC99" s="7"/>
      <c r="MD99" s="7"/>
      <c r="ME99" s="7"/>
      <c r="MF99" s="7"/>
      <c r="MG99" s="7"/>
      <c r="MH99" s="7"/>
      <c r="MI99" s="7"/>
      <c r="MJ99" s="7"/>
      <c r="MK99" s="7"/>
      <c r="ML99" s="7"/>
      <c r="MM99" s="7"/>
      <c r="MN99" s="7"/>
      <c r="MO99" s="7"/>
      <c r="MP99" s="7"/>
      <c r="MQ99" s="7"/>
      <c r="MR99" s="7"/>
      <c r="MS99" s="7"/>
      <c r="MT99" s="7"/>
      <c r="MU99" s="7"/>
      <c r="MV99" s="7"/>
      <c r="MW99" s="7"/>
      <c r="MX99" s="7"/>
      <c r="MY99" s="7"/>
      <c r="MZ99" s="7"/>
      <c r="NA99" s="7"/>
      <c r="NB99" s="7"/>
      <c r="NC99" s="7"/>
      <c r="ND99" s="7"/>
      <c r="NE99" s="7"/>
      <c r="NF99" s="7"/>
      <c r="NG99" s="7"/>
      <c r="NH99" s="7"/>
      <c r="NI99" s="7"/>
      <c r="NJ99" s="7"/>
      <c r="NK99" s="7"/>
      <c r="NL99" s="7"/>
      <c r="NM99" s="7"/>
      <c r="NN99" s="7"/>
      <c r="NO99" s="7"/>
      <c r="NP99" s="7"/>
      <c r="NQ99" s="7"/>
      <c r="NR99" s="7"/>
      <c r="NS99" s="7"/>
      <c r="NT99" s="7"/>
      <c r="NU99" s="7"/>
      <c r="NV99" s="7"/>
      <c r="NW99" s="7"/>
      <c r="NX99" s="7"/>
      <c r="NY99" s="7"/>
      <c r="NZ99" s="7"/>
      <c r="OA99" s="7"/>
      <c r="OB99" s="7"/>
      <c r="OC99" s="7"/>
      <c r="OD99" s="7"/>
      <c r="OE99" s="7"/>
      <c r="OF99" s="7"/>
      <c r="OG99" s="7"/>
      <c r="OH99" s="7"/>
      <c r="OI99" s="7"/>
      <c r="OJ99" s="7"/>
      <c r="OK99" s="7"/>
      <c r="OL99" s="7"/>
      <c r="OM99" s="7"/>
      <c r="ON99" s="7"/>
      <c r="OO99" s="7"/>
      <c r="OP99" s="7"/>
      <c r="OQ99" s="7"/>
      <c r="OR99" s="7"/>
      <c r="OS99" s="7"/>
      <c r="OT99" s="7"/>
      <c r="OU99" s="7"/>
      <c r="OV99" s="7"/>
      <c r="OW99" s="7"/>
      <c r="OX99" s="7"/>
      <c r="OY99" s="7"/>
      <c r="OZ99" s="7"/>
      <c r="PA99" s="7"/>
      <c r="PB99" s="7"/>
      <c r="PC99" s="7"/>
      <c r="PD99" s="7"/>
      <c r="PE99" s="7"/>
      <c r="PF99" s="7"/>
      <c r="PG99" s="7"/>
      <c r="PH99" s="7"/>
      <c r="PI99" s="7"/>
      <c r="PJ99" s="7"/>
      <c r="PK99" s="7"/>
      <c r="PL99" s="7"/>
      <c r="PM99" s="7"/>
      <c r="PN99" s="7"/>
      <c r="PO99" s="7"/>
      <c r="PP99" s="7"/>
      <c r="PQ99" s="7"/>
      <c r="PR99" s="7"/>
      <c r="PS99" s="7"/>
      <c r="PT99" s="7"/>
      <c r="PU99" s="7"/>
      <c r="PV99" s="7"/>
      <c r="PW99" s="7"/>
      <c r="PX99" s="7"/>
      <c r="PY99" s="7"/>
      <c r="PZ99" s="7"/>
      <c r="QA99" s="7"/>
      <c r="QB99" s="7"/>
      <c r="QC99" s="7"/>
      <c r="QD99" s="7"/>
      <c r="QE99" s="7"/>
      <c r="QF99" s="7"/>
      <c r="QG99" s="7"/>
      <c r="QH99" s="7"/>
      <c r="QI99" s="7"/>
      <c r="QJ99" s="7"/>
      <c r="QK99" s="7"/>
      <c r="QL99" s="7"/>
      <c r="QM99" s="7"/>
      <c r="QN99" s="7"/>
      <c r="QO99" s="7"/>
      <c r="QP99" s="7"/>
      <c r="QQ99" s="7"/>
      <c r="QR99" s="7"/>
      <c r="QS99" s="7"/>
      <c r="QT99" s="7"/>
      <c r="QU99" s="7"/>
      <c r="QV99" s="7"/>
      <c r="QW99" s="7"/>
      <c r="QX99" s="7"/>
      <c r="QY99" s="7"/>
      <c r="QZ99" s="7"/>
      <c r="RA99" s="7"/>
      <c r="RB99" s="7"/>
      <c r="RC99" s="7"/>
      <c r="RD99" s="7"/>
      <c r="RE99" s="7"/>
      <c r="RF99" s="7"/>
      <c r="RG99" s="7"/>
      <c r="RH99" s="7"/>
      <c r="RI99" s="7"/>
      <c r="RJ99" s="7"/>
      <c r="RK99" s="7"/>
      <c r="RL99" s="7"/>
      <c r="RM99" s="7"/>
      <c r="RN99" s="7"/>
      <c r="RO99" s="7"/>
      <c r="RP99" s="7"/>
      <c r="RQ99" s="7"/>
      <c r="RR99" s="7"/>
      <c r="RS99" s="7"/>
      <c r="RT99" s="7"/>
      <c r="RU99" s="7"/>
      <c r="RV99" s="7"/>
      <c r="RW99" s="7"/>
      <c r="RX99" s="7"/>
      <c r="RY99" s="7"/>
      <c r="RZ99" s="7"/>
      <c r="SA99" s="7"/>
      <c r="SB99" s="7"/>
      <c r="SC99" s="7"/>
      <c r="SD99" s="7"/>
      <c r="SE99" s="7"/>
      <c r="SF99" s="7"/>
      <c r="SG99" s="7"/>
      <c r="SH99" s="7"/>
      <c r="SI99" s="7"/>
      <c r="SJ99" s="7"/>
      <c r="SK99" s="7"/>
      <c r="SL99" s="7"/>
      <c r="SM99" s="7"/>
      <c r="SN99" s="7"/>
      <c r="SO99" s="7"/>
      <c r="SP99" s="7"/>
      <c r="SQ99" s="7"/>
      <c r="SR99" s="7"/>
      <c r="SS99" s="7"/>
      <c r="ST99" s="7"/>
      <c r="SU99" s="7"/>
      <c r="SV99" s="7"/>
      <c r="SW99" s="7"/>
      <c r="SX99" s="7"/>
      <c r="SY99" s="7"/>
      <c r="SZ99" s="7"/>
      <c r="TA99" s="7"/>
      <c r="TB99" s="7"/>
      <c r="TC99" s="7"/>
      <c r="TD99" s="7"/>
      <c r="TE99" s="7"/>
      <c r="TF99" s="7"/>
      <c r="TG99" s="7"/>
      <c r="TH99" s="7"/>
      <c r="TI99" s="7"/>
      <c r="TJ99" s="7"/>
      <c r="TK99" s="7"/>
      <c r="TL99" s="7"/>
      <c r="TM99" s="7"/>
      <c r="TN99" s="7"/>
      <c r="TO99" s="7"/>
      <c r="TP99" s="7"/>
      <c r="TQ99" s="7"/>
      <c r="TR99" s="7"/>
      <c r="TS99" s="7"/>
      <c r="TT99" s="7"/>
      <c r="TU99" s="7"/>
      <c r="TV99" s="7"/>
      <c r="TW99" s="7"/>
      <c r="TX99" s="7"/>
      <c r="TY99" s="7"/>
      <c r="TZ99" s="7"/>
      <c r="UA99" s="7"/>
      <c r="UB99" s="7"/>
      <c r="UC99" s="7"/>
      <c r="UD99" s="7"/>
      <c r="UE99" s="7"/>
      <c r="UF99" s="7"/>
      <c r="UG99" s="7"/>
      <c r="UH99" s="7"/>
      <c r="UI99" s="7"/>
      <c r="UJ99" s="7"/>
      <c r="UK99" s="7"/>
      <c r="UL99" s="7"/>
      <c r="UM99" s="7"/>
      <c r="UN99" s="7"/>
      <c r="UO99" s="7"/>
      <c r="UP99" s="7"/>
      <c r="UQ99" s="7"/>
      <c r="UR99" s="7"/>
      <c r="US99" s="7"/>
      <c r="UT99" s="7"/>
      <c r="UU99" s="7"/>
      <c r="UV99" s="7"/>
      <c r="UW99" s="7"/>
      <c r="UX99" s="7"/>
      <c r="UY99" s="7"/>
      <c r="UZ99" s="7"/>
      <c r="VA99" s="7"/>
      <c r="VB99" s="7"/>
      <c r="VC99" s="7"/>
      <c r="VD99" s="7"/>
      <c r="VE99" s="7"/>
      <c r="VF99" s="7"/>
      <c r="VG99" s="7"/>
      <c r="VH99" s="7"/>
      <c r="VI99" s="7"/>
      <c r="VJ99" s="7"/>
      <c r="VK99" s="7"/>
      <c r="VL99" s="7"/>
      <c r="VM99" s="7"/>
      <c r="VN99" s="7"/>
      <c r="VO99" s="7"/>
      <c r="VP99" s="7"/>
      <c r="VQ99" s="7"/>
      <c r="VR99" s="7"/>
      <c r="VS99" s="7"/>
      <c r="VT99" s="7"/>
      <c r="VU99" s="7"/>
      <c r="VV99" s="7"/>
      <c r="VW99" s="7"/>
      <c r="VX99" s="7"/>
      <c r="VY99" s="7"/>
      <c r="VZ99" s="7"/>
      <c r="WA99" s="7"/>
      <c r="WB99" s="7"/>
      <c r="WC99" s="7"/>
      <c r="WD99" s="7"/>
      <c r="WE99" s="7"/>
      <c r="WF99" s="7"/>
      <c r="WG99" s="7"/>
      <c r="WH99" s="7"/>
      <c r="WI99" s="7"/>
      <c r="WJ99" s="7"/>
      <c r="WK99" s="7"/>
      <c r="WL99" s="7"/>
      <c r="WM99" s="7"/>
      <c r="WN99" s="7"/>
      <c r="WO99" s="7"/>
      <c r="WP99" s="7"/>
      <c r="WQ99" s="7"/>
      <c r="WR99" s="7"/>
      <c r="WS99" s="7"/>
      <c r="WT99" s="7"/>
      <c r="WU99" s="7"/>
      <c r="WV99" s="7"/>
      <c r="WW99" s="7"/>
      <c r="WX99" s="7"/>
      <c r="WY99" s="7"/>
      <c r="WZ99" s="7"/>
      <c r="XA99" s="7"/>
      <c r="XB99" s="7"/>
      <c r="XC99" s="7"/>
      <c r="XD99" s="7"/>
      <c r="XE99" s="7"/>
      <c r="XF99" s="7"/>
      <c r="XG99" s="7"/>
      <c r="XH99" s="7"/>
      <c r="XI99" s="7"/>
      <c r="XJ99" s="7"/>
      <c r="XK99" s="7"/>
      <c r="XL99" s="7"/>
      <c r="XM99" s="7"/>
      <c r="XN99" s="7"/>
      <c r="XO99" s="7"/>
      <c r="XP99" s="7"/>
      <c r="XQ99" s="7"/>
      <c r="XR99" s="7"/>
      <c r="XS99" s="7"/>
      <c r="XT99" s="7"/>
      <c r="XU99" s="7"/>
      <c r="XV99" s="7"/>
      <c r="XW99" s="7"/>
      <c r="XX99" s="7"/>
      <c r="XY99" s="7"/>
      <c r="XZ99" s="7"/>
      <c r="YA99" s="7"/>
      <c r="YB99" s="7"/>
      <c r="YC99" s="7"/>
      <c r="YD99" s="7"/>
      <c r="YE99" s="7"/>
      <c r="YF99" s="7"/>
      <c r="YG99" s="7"/>
      <c r="YH99" s="7"/>
      <c r="YI99" s="7"/>
      <c r="YJ99" s="7"/>
      <c r="YK99" s="7"/>
      <c r="YL99" s="7"/>
      <c r="YM99" s="7"/>
      <c r="YN99" s="7"/>
      <c r="YO99" s="7"/>
      <c r="YP99" s="7"/>
      <c r="YQ99" s="7"/>
      <c r="YR99" s="7"/>
      <c r="YS99" s="7"/>
      <c r="YT99" s="7"/>
      <c r="YU99" s="7"/>
      <c r="YV99" s="7"/>
      <c r="YW99" s="7"/>
      <c r="YX99" s="7"/>
      <c r="YY99" s="7"/>
      <c r="YZ99" s="7"/>
      <c r="ZA99" s="7"/>
      <c r="ZB99" s="7"/>
      <c r="ZC99" s="7"/>
      <c r="ZD99" s="7"/>
      <c r="ZE99" s="7"/>
      <c r="ZF99" s="7"/>
      <c r="ZG99" s="7"/>
      <c r="ZH99" s="7"/>
      <c r="ZI99" s="7"/>
      <c r="ZJ99" s="7"/>
      <c r="ZK99" s="7"/>
      <c r="ZL99" s="7"/>
      <c r="ZM99" s="7"/>
      <c r="ZN99" s="7"/>
      <c r="ZO99" s="7"/>
      <c r="ZP99" s="7"/>
      <c r="ZQ99" s="7"/>
      <c r="ZR99" s="7"/>
      <c r="ZS99" s="7"/>
      <c r="ZT99" s="7"/>
      <c r="ZU99" s="7"/>
      <c r="ZV99" s="7"/>
      <c r="ZW99" s="7"/>
      <c r="ZX99" s="7"/>
      <c r="ZY99" s="7"/>
      <c r="ZZ99" s="7"/>
      <c r="AAA99" s="7"/>
      <c r="AAB99" s="7"/>
      <c r="AAC99" s="7"/>
      <c r="AAD99" s="7"/>
      <c r="AAE99" s="7"/>
      <c r="AAF99" s="7"/>
      <c r="AAG99" s="7"/>
      <c r="AAH99" s="7"/>
      <c r="AAI99" s="7"/>
      <c r="AAJ99" s="7"/>
      <c r="AAK99" s="7"/>
      <c r="AAL99" s="7"/>
      <c r="AAM99" s="7"/>
      <c r="AAN99" s="7"/>
      <c r="AAO99" s="7"/>
      <c r="AAP99" s="7"/>
      <c r="AAQ99" s="7"/>
      <c r="AAR99" s="7"/>
      <c r="AAS99" s="7"/>
      <c r="AAT99" s="7"/>
      <c r="AAU99" s="7"/>
      <c r="AAV99" s="7"/>
      <c r="AAW99" s="7"/>
      <c r="AAX99" s="7"/>
      <c r="AAY99" s="7"/>
      <c r="AAZ99" s="7"/>
      <c r="ABA99" s="7"/>
      <c r="ABB99" s="7"/>
      <c r="ABC99" s="7"/>
      <c r="ABD99" s="7"/>
      <c r="ABE99" s="7"/>
      <c r="ABF99" s="7"/>
      <c r="ABG99" s="7"/>
      <c r="ABH99" s="7"/>
      <c r="ABI99" s="7"/>
      <c r="ABJ99" s="7"/>
      <c r="ABK99" s="7"/>
      <c r="ABL99" s="7"/>
      <c r="ABM99" s="7"/>
      <c r="ABN99" s="7"/>
      <c r="ABO99" s="7"/>
      <c r="ABP99" s="7"/>
      <c r="ABQ99" s="7"/>
      <c r="ABR99" s="7"/>
      <c r="ABS99" s="7"/>
      <c r="ABT99" s="7"/>
      <c r="ABU99" s="7"/>
      <c r="ABV99" s="7"/>
      <c r="ABW99" s="7"/>
      <c r="ABX99" s="7"/>
      <c r="ABY99" s="7"/>
      <c r="ABZ99" s="7"/>
      <c r="ACA99" s="7"/>
      <c r="ACB99" s="7"/>
      <c r="ACC99" s="7"/>
      <c r="ACD99" s="7"/>
      <c r="ACE99" s="7"/>
      <c r="ACF99" s="7"/>
      <c r="ACG99" s="7"/>
      <c r="ACH99" s="7"/>
      <c r="ACI99" s="7"/>
      <c r="ACJ99" s="7"/>
      <c r="ACK99" s="7"/>
      <c r="ACL99" s="7"/>
      <c r="ACM99" s="7"/>
      <c r="ACN99" s="7"/>
      <c r="ACO99" s="7"/>
      <c r="ACP99" s="7"/>
      <c r="ACQ99" s="7"/>
      <c r="ACR99" s="7"/>
      <c r="ACS99" s="7"/>
      <c r="ACT99" s="7"/>
      <c r="ACU99" s="7"/>
      <c r="ACV99" s="7"/>
      <c r="ACW99" s="7"/>
      <c r="ACX99" s="7"/>
      <c r="ACY99" s="7"/>
      <c r="ACZ99" s="7"/>
      <c r="ADA99" s="7"/>
      <c r="ADB99" s="7"/>
      <c r="ADC99" s="7"/>
      <c r="ADD99" s="7"/>
      <c r="ADE99" s="7"/>
      <c r="ADF99" s="7"/>
      <c r="ADG99" s="7"/>
      <c r="ADH99" s="7"/>
      <c r="ADI99" s="7"/>
      <c r="ADJ99" s="7"/>
      <c r="ADK99" s="7"/>
      <c r="ADL99" s="7"/>
      <c r="ADM99" s="7"/>
      <c r="ADN99" s="7"/>
      <c r="ADO99" s="7"/>
      <c r="ADP99" s="7"/>
      <c r="ADQ99" s="7"/>
      <c r="ADR99" s="7"/>
      <c r="ADS99" s="7"/>
      <c r="ADT99" s="7"/>
      <c r="ADU99" s="7"/>
      <c r="ADV99" s="7"/>
      <c r="ADW99" s="7"/>
      <c r="ADX99" s="7"/>
      <c r="ADY99" s="7"/>
      <c r="ADZ99" s="7"/>
      <c r="AEA99" s="7"/>
      <c r="AEB99" s="7"/>
      <c r="AEC99" s="7"/>
      <c r="AED99" s="7"/>
      <c r="AEE99" s="7"/>
      <c r="AEF99" s="7"/>
      <c r="AEG99" s="7"/>
      <c r="AEH99" s="7"/>
      <c r="AEI99" s="7"/>
      <c r="AEJ99" s="7"/>
      <c r="AEK99" s="7"/>
      <c r="AEL99" s="7"/>
      <c r="AEM99" s="7"/>
      <c r="AEN99" s="7"/>
      <c r="AEO99" s="7"/>
      <c r="AEP99" s="7"/>
      <c r="AEQ99" s="7"/>
      <c r="AER99" s="7"/>
      <c r="AES99" s="7"/>
      <c r="AET99" s="7"/>
      <c r="AEU99" s="7"/>
      <c r="AEV99" s="7"/>
      <c r="AEW99" s="7"/>
      <c r="AEX99" s="7"/>
      <c r="AEY99" s="7"/>
      <c r="AEZ99" s="7"/>
      <c r="AFA99" s="7"/>
      <c r="AFB99" s="7"/>
      <c r="AFC99" s="7"/>
      <c r="AFD99" s="7"/>
      <c r="AFE99" s="7"/>
      <c r="AFF99" s="7"/>
      <c r="AFG99" s="7"/>
      <c r="AFH99" s="7"/>
      <c r="AFI99" s="7"/>
      <c r="AFJ99" s="7"/>
      <c r="AFK99" s="7"/>
      <c r="AFL99" s="7"/>
      <c r="AFM99" s="7"/>
      <c r="AFN99" s="7"/>
      <c r="AFO99" s="7"/>
      <c r="AFP99" s="7"/>
      <c r="AFQ99" s="7"/>
      <c r="AFR99" s="7"/>
      <c r="AFS99" s="7"/>
      <c r="AFT99" s="7"/>
      <c r="AFU99" s="7"/>
      <c r="AFV99" s="7"/>
      <c r="AFW99" s="7"/>
      <c r="AFX99" s="7"/>
      <c r="AFY99" s="7"/>
      <c r="AFZ99" s="7"/>
      <c r="AGA99" s="7"/>
      <c r="AGB99" s="7"/>
      <c r="AGC99" s="7"/>
      <c r="AGD99" s="7"/>
      <c r="AGE99" s="7"/>
      <c r="AGF99" s="7"/>
      <c r="AGG99" s="7"/>
      <c r="AGH99" s="7"/>
      <c r="AGI99" s="7"/>
      <c r="AGJ99" s="7"/>
      <c r="AGK99" s="7"/>
      <c r="AGL99" s="7"/>
      <c r="AGM99" s="7"/>
      <c r="AGN99" s="7"/>
      <c r="AGO99" s="7"/>
      <c r="AGP99" s="7"/>
      <c r="AGQ99" s="7"/>
      <c r="AGR99" s="7"/>
      <c r="AGS99" s="7"/>
      <c r="AGT99" s="7"/>
      <c r="AGU99" s="7"/>
      <c r="AGV99" s="7"/>
      <c r="AGW99" s="7"/>
      <c r="AGX99" s="7"/>
      <c r="AGY99" s="7"/>
      <c r="AGZ99" s="7"/>
      <c r="AHA99" s="7"/>
      <c r="AHB99" s="7"/>
      <c r="AHC99" s="7"/>
      <c r="AHD99" s="7"/>
      <c r="AHE99" s="7"/>
      <c r="AHF99" s="7"/>
      <c r="AHG99" s="7"/>
      <c r="AHH99" s="7"/>
      <c r="AHI99" s="7"/>
      <c r="AHJ99" s="7"/>
      <c r="AHK99" s="7"/>
      <c r="AHL99" s="7"/>
      <c r="AHM99" s="7"/>
      <c r="AHN99" s="7"/>
      <c r="AHO99" s="7"/>
      <c r="AHP99" s="7"/>
      <c r="AHQ99" s="7"/>
      <c r="AHR99" s="7"/>
      <c r="AHS99" s="7"/>
      <c r="AHT99" s="7"/>
      <c r="AHU99" s="7"/>
      <c r="AHV99" s="7"/>
      <c r="AHW99" s="7"/>
      <c r="AHX99" s="7"/>
      <c r="AHY99" s="7"/>
      <c r="AHZ99" s="7"/>
      <c r="AIA99" s="7"/>
      <c r="AIB99" s="7"/>
      <c r="AIC99" s="7"/>
      <c r="AID99" s="7"/>
      <c r="AIE99" s="7"/>
      <c r="AIF99" s="7"/>
      <c r="AIG99" s="7"/>
      <c r="AIH99" s="7"/>
      <c r="AII99" s="7"/>
      <c r="AIJ99" s="7"/>
      <c r="AIK99" s="7"/>
      <c r="AIL99" s="7"/>
      <c r="AIM99" s="7"/>
      <c r="AIN99" s="7"/>
      <c r="AIO99" s="7"/>
      <c r="AIP99" s="7"/>
      <c r="AIQ99" s="7"/>
      <c r="AIR99" s="7"/>
      <c r="AIS99" s="7"/>
      <c r="AIT99" s="7"/>
      <c r="AIU99" s="7"/>
      <c r="AIV99" s="7"/>
      <c r="AIW99" s="7"/>
      <c r="AIX99" s="7"/>
      <c r="AIY99" s="7"/>
      <c r="AIZ99" s="7"/>
      <c r="AJA99" s="7"/>
      <c r="AJB99" s="7"/>
      <c r="AJC99" s="7"/>
      <c r="AJD99" s="7"/>
      <c r="AJE99" s="7"/>
      <c r="AJF99" s="7"/>
      <c r="AJG99" s="7"/>
      <c r="AJH99" s="7"/>
      <c r="AJI99" s="7"/>
      <c r="AJJ99" s="7"/>
      <c r="AJK99" s="7"/>
      <c r="AJL99" s="7"/>
      <c r="AJM99" s="7"/>
      <c r="AJN99" s="7"/>
      <c r="AJO99" s="7"/>
      <c r="AJP99" s="7"/>
      <c r="AJQ99" s="7"/>
      <c r="AJR99" s="7"/>
      <c r="AJS99" s="7"/>
      <c r="AJT99" s="7"/>
      <c r="AJU99" s="7"/>
      <c r="AJV99" s="7"/>
      <c r="AJW99" s="7"/>
      <c r="AJX99" s="7"/>
      <c r="AJY99" s="7"/>
      <c r="AJZ99" s="7"/>
      <c r="AKA99" s="7"/>
      <c r="AKB99" s="7"/>
      <c r="AKC99" s="7"/>
      <c r="AKD99" s="7"/>
      <c r="AKE99" s="7"/>
      <c r="AKF99" s="7"/>
      <c r="AKG99" s="7"/>
    </row>
    <row r="100" spans="1:969" ht="36" customHeight="1" x14ac:dyDescent="0.3">
      <c r="A100" s="253" t="s">
        <v>113</v>
      </c>
      <c r="B100" s="231">
        <v>2250133</v>
      </c>
      <c r="C100" s="232">
        <v>74961</v>
      </c>
      <c r="D100" s="198">
        <f t="shared" si="21"/>
        <v>32814</v>
      </c>
      <c r="E100" s="198">
        <f t="shared" si="19"/>
        <v>42147</v>
      </c>
      <c r="F100" s="76">
        <f t="shared" si="18"/>
        <v>43.774762876695881</v>
      </c>
      <c r="G100" s="184">
        <v>38124</v>
      </c>
      <c r="H100" s="184">
        <v>32814</v>
      </c>
      <c r="I100" s="185">
        <f t="shared" si="17"/>
        <v>86.071765816808309</v>
      </c>
      <c r="J100" s="186"/>
      <c r="K100" s="186"/>
      <c r="L100" s="186"/>
      <c r="M100" s="186"/>
      <c r="N100" s="186"/>
      <c r="O100" s="186"/>
      <c r="P100" s="186"/>
      <c r="Q100" s="186"/>
      <c r="R100" s="186"/>
      <c r="S100" s="186"/>
      <c r="T100" s="186"/>
      <c r="U100" s="186"/>
      <c r="V100" s="186"/>
      <c r="W100" s="186"/>
      <c r="X100" s="186"/>
      <c r="Y100" s="186"/>
      <c r="Z100" s="186"/>
      <c r="AA100" s="186"/>
      <c r="AB100" s="186"/>
      <c r="AC100" s="4"/>
      <c r="AD100" s="4"/>
      <c r="AE100" s="4"/>
      <c r="AF100" s="4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6"/>
      <c r="BK100" s="6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7"/>
      <c r="IS100" s="7"/>
      <c r="IT100" s="7"/>
      <c r="IU100" s="7"/>
      <c r="IV100" s="7"/>
      <c r="IW100" s="7"/>
      <c r="IX100" s="7"/>
      <c r="IY100" s="7"/>
      <c r="IZ100" s="7"/>
      <c r="JA100" s="7"/>
      <c r="JB100" s="7"/>
      <c r="JC100" s="7"/>
      <c r="JD100" s="7"/>
      <c r="JE100" s="7"/>
      <c r="JF100" s="7"/>
      <c r="JG100" s="7"/>
      <c r="JH100" s="7"/>
      <c r="JI100" s="7"/>
      <c r="JJ100" s="7"/>
      <c r="JK100" s="7"/>
      <c r="JL100" s="7"/>
      <c r="JM100" s="7"/>
      <c r="JN100" s="7"/>
      <c r="JO100" s="7"/>
      <c r="JP100" s="7"/>
      <c r="JQ100" s="7"/>
      <c r="JR100" s="7"/>
      <c r="JS100" s="7"/>
      <c r="JT100" s="7"/>
      <c r="JU100" s="7"/>
      <c r="JV100" s="7"/>
      <c r="JW100" s="7"/>
      <c r="JX100" s="7"/>
      <c r="JY100" s="7"/>
      <c r="JZ100" s="7"/>
      <c r="KA100" s="7"/>
      <c r="KB100" s="7"/>
      <c r="KC100" s="7"/>
      <c r="KD100" s="7"/>
      <c r="KE100" s="7"/>
      <c r="KF100" s="7"/>
      <c r="KG100" s="7"/>
      <c r="KH100" s="7"/>
      <c r="KI100" s="7"/>
      <c r="KJ100" s="7"/>
      <c r="KK100" s="7"/>
      <c r="KL100" s="7"/>
      <c r="KM100" s="7"/>
      <c r="KN100" s="7"/>
      <c r="KO100" s="7"/>
      <c r="KP100" s="7"/>
      <c r="KQ100" s="7"/>
      <c r="KR100" s="7"/>
      <c r="KS100" s="7"/>
      <c r="KT100" s="7"/>
      <c r="KU100" s="7"/>
      <c r="KV100" s="7"/>
      <c r="KW100" s="7"/>
      <c r="KX100" s="7"/>
      <c r="KY100" s="7"/>
      <c r="KZ100" s="7"/>
      <c r="LA100" s="7"/>
      <c r="LB100" s="7"/>
      <c r="LC100" s="7"/>
      <c r="LD100" s="7"/>
      <c r="LE100" s="7"/>
      <c r="LF100" s="7"/>
      <c r="LG100" s="7"/>
      <c r="LH100" s="7"/>
      <c r="LI100" s="7"/>
      <c r="LJ100" s="7"/>
      <c r="LK100" s="7"/>
      <c r="LL100" s="7"/>
      <c r="LM100" s="7"/>
      <c r="LN100" s="7"/>
      <c r="LO100" s="7"/>
      <c r="LP100" s="7"/>
      <c r="LQ100" s="7"/>
      <c r="LR100" s="7"/>
      <c r="LS100" s="7"/>
      <c r="LT100" s="7"/>
      <c r="LU100" s="7"/>
      <c r="LV100" s="7"/>
      <c r="LW100" s="7"/>
      <c r="LX100" s="7"/>
      <c r="LY100" s="7"/>
      <c r="LZ100" s="7"/>
      <c r="MA100" s="7"/>
      <c r="MB100" s="7"/>
      <c r="MC100" s="7"/>
      <c r="MD100" s="7"/>
      <c r="ME100" s="7"/>
      <c r="MF100" s="7"/>
      <c r="MG100" s="7"/>
      <c r="MH100" s="7"/>
      <c r="MI100" s="7"/>
      <c r="MJ100" s="7"/>
      <c r="MK100" s="7"/>
      <c r="ML100" s="7"/>
      <c r="MM100" s="7"/>
      <c r="MN100" s="7"/>
      <c r="MO100" s="7"/>
      <c r="MP100" s="7"/>
      <c r="MQ100" s="7"/>
      <c r="MR100" s="7"/>
      <c r="MS100" s="7"/>
      <c r="MT100" s="7"/>
      <c r="MU100" s="7"/>
      <c r="MV100" s="7"/>
      <c r="MW100" s="7"/>
      <c r="MX100" s="7"/>
      <c r="MY100" s="7"/>
      <c r="MZ100" s="7"/>
      <c r="NA100" s="7"/>
      <c r="NB100" s="7"/>
      <c r="NC100" s="7"/>
      <c r="ND100" s="7"/>
      <c r="NE100" s="7"/>
      <c r="NF100" s="7"/>
      <c r="NG100" s="7"/>
      <c r="NH100" s="7"/>
      <c r="NI100" s="7"/>
      <c r="NJ100" s="7"/>
      <c r="NK100" s="7"/>
      <c r="NL100" s="7"/>
      <c r="NM100" s="7"/>
      <c r="NN100" s="7"/>
      <c r="NO100" s="7"/>
      <c r="NP100" s="7"/>
      <c r="NQ100" s="7"/>
      <c r="NR100" s="7"/>
      <c r="NS100" s="7"/>
      <c r="NT100" s="7"/>
      <c r="NU100" s="7"/>
      <c r="NV100" s="7"/>
      <c r="NW100" s="7"/>
      <c r="NX100" s="7"/>
      <c r="NY100" s="7"/>
      <c r="NZ100" s="7"/>
      <c r="OA100" s="7"/>
      <c r="OB100" s="7"/>
      <c r="OC100" s="7"/>
      <c r="OD100" s="7"/>
      <c r="OE100" s="7"/>
      <c r="OF100" s="7"/>
      <c r="OG100" s="7"/>
      <c r="OH100" s="7"/>
      <c r="OI100" s="7"/>
      <c r="OJ100" s="7"/>
      <c r="OK100" s="7"/>
      <c r="OL100" s="7"/>
      <c r="OM100" s="7"/>
      <c r="ON100" s="7"/>
      <c r="OO100" s="7"/>
      <c r="OP100" s="7"/>
      <c r="OQ100" s="7"/>
      <c r="OR100" s="7"/>
      <c r="OS100" s="7"/>
      <c r="OT100" s="7"/>
      <c r="OU100" s="7"/>
      <c r="OV100" s="7"/>
      <c r="OW100" s="7"/>
      <c r="OX100" s="7"/>
      <c r="OY100" s="7"/>
      <c r="OZ100" s="7"/>
      <c r="PA100" s="7"/>
      <c r="PB100" s="7"/>
      <c r="PC100" s="7"/>
      <c r="PD100" s="7"/>
      <c r="PE100" s="7"/>
      <c r="PF100" s="7"/>
      <c r="PG100" s="7"/>
      <c r="PH100" s="7"/>
      <c r="PI100" s="7"/>
      <c r="PJ100" s="7"/>
      <c r="PK100" s="7"/>
      <c r="PL100" s="7"/>
      <c r="PM100" s="7"/>
      <c r="PN100" s="7"/>
      <c r="PO100" s="7"/>
      <c r="PP100" s="7"/>
      <c r="PQ100" s="7"/>
      <c r="PR100" s="7"/>
      <c r="PS100" s="7"/>
      <c r="PT100" s="7"/>
      <c r="PU100" s="7"/>
      <c r="PV100" s="7"/>
      <c r="PW100" s="7"/>
      <c r="PX100" s="7"/>
      <c r="PY100" s="7"/>
      <c r="PZ100" s="7"/>
      <c r="QA100" s="7"/>
      <c r="QB100" s="7"/>
      <c r="QC100" s="7"/>
      <c r="QD100" s="7"/>
      <c r="QE100" s="7"/>
      <c r="QF100" s="7"/>
      <c r="QG100" s="7"/>
      <c r="QH100" s="7"/>
      <c r="QI100" s="7"/>
      <c r="QJ100" s="7"/>
      <c r="QK100" s="7"/>
      <c r="QL100" s="7"/>
      <c r="QM100" s="7"/>
      <c r="QN100" s="7"/>
      <c r="QO100" s="7"/>
      <c r="QP100" s="7"/>
      <c r="QQ100" s="7"/>
      <c r="QR100" s="7"/>
      <c r="QS100" s="7"/>
      <c r="QT100" s="7"/>
      <c r="QU100" s="7"/>
      <c r="QV100" s="7"/>
      <c r="QW100" s="7"/>
      <c r="QX100" s="7"/>
      <c r="QY100" s="7"/>
      <c r="QZ100" s="7"/>
      <c r="RA100" s="7"/>
      <c r="RB100" s="7"/>
      <c r="RC100" s="7"/>
      <c r="RD100" s="7"/>
      <c r="RE100" s="7"/>
      <c r="RF100" s="7"/>
      <c r="RG100" s="7"/>
      <c r="RH100" s="7"/>
      <c r="RI100" s="7"/>
      <c r="RJ100" s="7"/>
      <c r="RK100" s="7"/>
      <c r="RL100" s="7"/>
      <c r="RM100" s="7"/>
      <c r="RN100" s="7"/>
      <c r="RO100" s="7"/>
      <c r="RP100" s="7"/>
      <c r="RQ100" s="7"/>
      <c r="RR100" s="7"/>
      <c r="RS100" s="7"/>
      <c r="RT100" s="7"/>
      <c r="RU100" s="7"/>
      <c r="RV100" s="7"/>
      <c r="RW100" s="7"/>
      <c r="RX100" s="7"/>
      <c r="RY100" s="7"/>
      <c r="RZ100" s="7"/>
      <c r="SA100" s="7"/>
      <c r="SB100" s="7"/>
      <c r="SC100" s="7"/>
      <c r="SD100" s="7"/>
      <c r="SE100" s="7"/>
      <c r="SF100" s="7"/>
      <c r="SG100" s="7"/>
      <c r="SH100" s="7"/>
      <c r="SI100" s="7"/>
      <c r="SJ100" s="7"/>
      <c r="SK100" s="7"/>
      <c r="SL100" s="7"/>
      <c r="SM100" s="7"/>
      <c r="SN100" s="7"/>
      <c r="SO100" s="7"/>
      <c r="SP100" s="7"/>
      <c r="SQ100" s="7"/>
      <c r="SR100" s="7"/>
      <c r="SS100" s="7"/>
      <c r="ST100" s="7"/>
      <c r="SU100" s="7"/>
      <c r="SV100" s="7"/>
      <c r="SW100" s="7"/>
      <c r="SX100" s="7"/>
      <c r="SY100" s="7"/>
      <c r="SZ100" s="7"/>
      <c r="TA100" s="7"/>
      <c r="TB100" s="7"/>
      <c r="TC100" s="7"/>
      <c r="TD100" s="7"/>
      <c r="TE100" s="7"/>
      <c r="TF100" s="7"/>
      <c r="TG100" s="7"/>
      <c r="TH100" s="7"/>
      <c r="TI100" s="7"/>
      <c r="TJ100" s="7"/>
      <c r="TK100" s="7"/>
      <c r="TL100" s="7"/>
      <c r="TM100" s="7"/>
      <c r="TN100" s="7"/>
      <c r="TO100" s="7"/>
      <c r="TP100" s="7"/>
      <c r="TQ100" s="7"/>
      <c r="TR100" s="7"/>
      <c r="TS100" s="7"/>
      <c r="TT100" s="7"/>
      <c r="TU100" s="7"/>
      <c r="TV100" s="7"/>
      <c r="TW100" s="7"/>
      <c r="TX100" s="7"/>
      <c r="TY100" s="7"/>
      <c r="TZ100" s="7"/>
      <c r="UA100" s="7"/>
      <c r="UB100" s="7"/>
      <c r="UC100" s="7"/>
      <c r="UD100" s="7"/>
      <c r="UE100" s="7"/>
      <c r="UF100" s="7"/>
      <c r="UG100" s="7"/>
      <c r="UH100" s="7"/>
      <c r="UI100" s="7"/>
      <c r="UJ100" s="7"/>
      <c r="UK100" s="7"/>
      <c r="UL100" s="7"/>
      <c r="UM100" s="7"/>
      <c r="UN100" s="7"/>
      <c r="UO100" s="7"/>
      <c r="UP100" s="7"/>
      <c r="UQ100" s="7"/>
      <c r="UR100" s="7"/>
      <c r="US100" s="7"/>
      <c r="UT100" s="7"/>
      <c r="UU100" s="7"/>
      <c r="UV100" s="7"/>
      <c r="UW100" s="7"/>
      <c r="UX100" s="7"/>
      <c r="UY100" s="7"/>
      <c r="UZ100" s="7"/>
      <c r="VA100" s="7"/>
      <c r="VB100" s="7"/>
      <c r="VC100" s="7"/>
      <c r="VD100" s="7"/>
      <c r="VE100" s="7"/>
      <c r="VF100" s="7"/>
      <c r="VG100" s="7"/>
      <c r="VH100" s="7"/>
      <c r="VI100" s="7"/>
      <c r="VJ100" s="7"/>
      <c r="VK100" s="7"/>
      <c r="VL100" s="7"/>
      <c r="VM100" s="7"/>
      <c r="VN100" s="7"/>
      <c r="VO100" s="7"/>
      <c r="VP100" s="7"/>
      <c r="VQ100" s="7"/>
      <c r="VR100" s="7"/>
      <c r="VS100" s="7"/>
      <c r="VT100" s="7"/>
      <c r="VU100" s="7"/>
      <c r="VV100" s="7"/>
      <c r="VW100" s="7"/>
      <c r="VX100" s="7"/>
      <c r="VY100" s="7"/>
      <c r="VZ100" s="7"/>
      <c r="WA100" s="7"/>
      <c r="WB100" s="7"/>
      <c r="WC100" s="7"/>
      <c r="WD100" s="7"/>
      <c r="WE100" s="7"/>
      <c r="WF100" s="7"/>
      <c r="WG100" s="7"/>
      <c r="WH100" s="7"/>
      <c r="WI100" s="7"/>
      <c r="WJ100" s="7"/>
      <c r="WK100" s="7"/>
      <c r="WL100" s="7"/>
      <c r="WM100" s="7"/>
      <c r="WN100" s="7"/>
      <c r="WO100" s="7"/>
      <c r="WP100" s="7"/>
      <c r="WQ100" s="7"/>
      <c r="WR100" s="7"/>
      <c r="WS100" s="7"/>
      <c r="WT100" s="7"/>
      <c r="WU100" s="7"/>
      <c r="WV100" s="7"/>
      <c r="WW100" s="7"/>
      <c r="WX100" s="7"/>
      <c r="WY100" s="7"/>
      <c r="WZ100" s="7"/>
      <c r="XA100" s="7"/>
      <c r="XB100" s="7"/>
      <c r="XC100" s="7"/>
      <c r="XD100" s="7"/>
      <c r="XE100" s="7"/>
      <c r="XF100" s="7"/>
      <c r="XG100" s="7"/>
      <c r="XH100" s="7"/>
      <c r="XI100" s="7"/>
      <c r="XJ100" s="7"/>
      <c r="XK100" s="7"/>
      <c r="XL100" s="7"/>
      <c r="XM100" s="7"/>
      <c r="XN100" s="7"/>
      <c r="XO100" s="7"/>
      <c r="XP100" s="7"/>
      <c r="XQ100" s="7"/>
      <c r="XR100" s="7"/>
      <c r="XS100" s="7"/>
      <c r="XT100" s="7"/>
      <c r="XU100" s="7"/>
      <c r="XV100" s="7"/>
      <c r="XW100" s="7"/>
      <c r="XX100" s="7"/>
      <c r="XY100" s="7"/>
      <c r="XZ100" s="7"/>
      <c r="YA100" s="7"/>
      <c r="YB100" s="7"/>
      <c r="YC100" s="7"/>
      <c r="YD100" s="7"/>
      <c r="YE100" s="7"/>
      <c r="YF100" s="7"/>
      <c r="YG100" s="7"/>
      <c r="YH100" s="7"/>
      <c r="YI100" s="7"/>
      <c r="YJ100" s="7"/>
      <c r="YK100" s="7"/>
      <c r="YL100" s="7"/>
      <c r="YM100" s="7"/>
      <c r="YN100" s="7"/>
      <c r="YO100" s="7"/>
      <c r="YP100" s="7"/>
      <c r="YQ100" s="7"/>
      <c r="YR100" s="7"/>
      <c r="YS100" s="7"/>
      <c r="YT100" s="7"/>
      <c r="YU100" s="7"/>
      <c r="YV100" s="7"/>
      <c r="YW100" s="7"/>
      <c r="YX100" s="7"/>
      <c r="YY100" s="7"/>
      <c r="YZ100" s="7"/>
      <c r="ZA100" s="7"/>
      <c r="ZB100" s="7"/>
      <c r="ZC100" s="7"/>
      <c r="ZD100" s="7"/>
      <c r="ZE100" s="7"/>
      <c r="ZF100" s="7"/>
      <c r="ZG100" s="7"/>
      <c r="ZH100" s="7"/>
      <c r="ZI100" s="7"/>
      <c r="ZJ100" s="7"/>
      <c r="ZK100" s="7"/>
      <c r="ZL100" s="7"/>
      <c r="ZM100" s="7"/>
      <c r="ZN100" s="7"/>
      <c r="ZO100" s="7"/>
      <c r="ZP100" s="7"/>
      <c r="ZQ100" s="7"/>
      <c r="ZR100" s="7"/>
      <c r="ZS100" s="7"/>
      <c r="ZT100" s="7"/>
      <c r="ZU100" s="7"/>
      <c r="ZV100" s="7"/>
      <c r="ZW100" s="7"/>
      <c r="ZX100" s="7"/>
      <c r="ZY100" s="7"/>
      <c r="ZZ100" s="7"/>
      <c r="AAA100" s="7"/>
      <c r="AAB100" s="7"/>
      <c r="AAC100" s="7"/>
      <c r="AAD100" s="7"/>
      <c r="AAE100" s="7"/>
      <c r="AAF100" s="7"/>
      <c r="AAG100" s="7"/>
      <c r="AAH100" s="7"/>
      <c r="AAI100" s="7"/>
      <c r="AAJ100" s="7"/>
      <c r="AAK100" s="7"/>
      <c r="AAL100" s="7"/>
      <c r="AAM100" s="7"/>
      <c r="AAN100" s="7"/>
      <c r="AAO100" s="7"/>
      <c r="AAP100" s="7"/>
      <c r="AAQ100" s="7"/>
      <c r="AAR100" s="7"/>
      <c r="AAS100" s="7"/>
      <c r="AAT100" s="7"/>
      <c r="AAU100" s="7"/>
      <c r="AAV100" s="7"/>
      <c r="AAW100" s="7"/>
      <c r="AAX100" s="7"/>
      <c r="AAY100" s="7"/>
      <c r="AAZ100" s="7"/>
      <c r="ABA100" s="7"/>
      <c r="ABB100" s="7"/>
      <c r="ABC100" s="7"/>
      <c r="ABD100" s="7"/>
      <c r="ABE100" s="7"/>
      <c r="ABF100" s="7"/>
      <c r="ABG100" s="7"/>
      <c r="ABH100" s="7"/>
      <c r="ABI100" s="7"/>
      <c r="ABJ100" s="7"/>
      <c r="ABK100" s="7"/>
      <c r="ABL100" s="7"/>
      <c r="ABM100" s="7"/>
      <c r="ABN100" s="7"/>
      <c r="ABO100" s="7"/>
      <c r="ABP100" s="7"/>
      <c r="ABQ100" s="7"/>
      <c r="ABR100" s="7"/>
      <c r="ABS100" s="7"/>
      <c r="ABT100" s="7"/>
      <c r="ABU100" s="7"/>
      <c r="ABV100" s="7"/>
      <c r="ABW100" s="7"/>
      <c r="ABX100" s="7"/>
      <c r="ABY100" s="7"/>
      <c r="ABZ100" s="7"/>
      <c r="ACA100" s="7"/>
      <c r="ACB100" s="7"/>
      <c r="ACC100" s="7"/>
      <c r="ACD100" s="7"/>
      <c r="ACE100" s="7"/>
      <c r="ACF100" s="7"/>
      <c r="ACG100" s="7"/>
      <c r="ACH100" s="7"/>
      <c r="ACI100" s="7"/>
      <c r="ACJ100" s="7"/>
      <c r="ACK100" s="7"/>
      <c r="ACL100" s="7"/>
      <c r="ACM100" s="7"/>
      <c r="ACN100" s="7"/>
      <c r="ACO100" s="7"/>
      <c r="ACP100" s="7"/>
      <c r="ACQ100" s="7"/>
      <c r="ACR100" s="7"/>
      <c r="ACS100" s="7"/>
      <c r="ACT100" s="7"/>
      <c r="ACU100" s="7"/>
      <c r="ACV100" s="7"/>
      <c r="ACW100" s="7"/>
      <c r="ACX100" s="7"/>
      <c r="ACY100" s="7"/>
      <c r="ACZ100" s="7"/>
      <c r="ADA100" s="7"/>
      <c r="ADB100" s="7"/>
      <c r="ADC100" s="7"/>
      <c r="ADD100" s="7"/>
      <c r="ADE100" s="7"/>
      <c r="ADF100" s="7"/>
      <c r="ADG100" s="7"/>
      <c r="ADH100" s="7"/>
      <c r="ADI100" s="7"/>
      <c r="ADJ100" s="7"/>
      <c r="ADK100" s="7"/>
      <c r="ADL100" s="7"/>
      <c r="ADM100" s="7"/>
      <c r="ADN100" s="7"/>
      <c r="ADO100" s="7"/>
      <c r="ADP100" s="7"/>
      <c r="ADQ100" s="7"/>
      <c r="ADR100" s="7"/>
      <c r="ADS100" s="7"/>
      <c r="ADT100" s="7"/>
      <c r="ADU100" s="7"/>
      <c r="ADV100" s="7"/>
      <c r="ADW100" s="7"/>
      <c r="ADX100" s="7"/>
      <c r="ADY100" s="7"/>
      <c r="ADZ100" s="7"/>
      <c r="AEA100" s="7"/>
      <c r="AEB100" s="7"/>
      <c r="AEC100" s="7"/>
      <c r="AED100" s="7"/>
      <c r="AEE100" s="7"/>
      <c r="AEF100" s="7"/>
      <c r="AEG100" s="7"/>
      <c r="AEH100" s="7"/>
      <c r="AEI100" s="7"/>
      <c r="AEJ100" s="7"/>
      <c r="AEK100" s="7"/>
      <c r="AEL100" s="7"/>
      <c r="AEM100" s="7"/>
      <c r="AEN100" s="7"/>
      <c r="AEO100" s="7"/>
      <c r="AEP100" s="7"/>
      <c r="AEQ100" s="7"/>
      <c r="AER100" s="7"/>
      <c r="AES100" s="7"/>
      <c r="AET100" s="7"/>
      <c r="AEU100" s="7"/>
      <c r="AEV100" s="7"/>
      <c r="AEW100" s="7"/>
      <c r="AEX100" s="7"/>
      <c r="AEY100" s="7"/>
      <c r="AEZ100" s="7"/>
      <c r="AFA100" s="7"/>
      <c r="AFB100" s="7"/>
      <c r="AFC100" s="7"/>
      <c r="AFD100" s="7"/>
      <c r="AFE100" s="7"/>
      <c r="AFF100" s="7"/>
      <c r="AFG100" s="7"/>
      <c r="AFH100" s="7"/>
      <c r="AFI100" s="7"/>
      <c r="AFJ100" s="7"/>
      <c r="AFK100" s="7"/>
      <c r="AFL100" s="7"/>
      <c r="AFM100" s="7"/>
      <c r="AFN100" s="7"/>
      <c r="AFO100" s="7"/>
      <c r="AFP100" s="7"/>
      <c r="AFQ100" s="7"/>
      <c r="AFR100" s="7"/>
      <c r="AFS100" s="7"/>
      <c r="AFT100" s="7"/>
      <c r="AFU100" s="7"/>
      <c r="AFV100" s="7"/>
      <c r="AFW100" s="7"/>
      <c r="AFX100" s="7"/>
      <c r="AFY100" s="7"/>
      <c r="AFZ100" s="7"/>
      <c r="AGA100" s="7"/>
      <c r="AGB100" s="7"/>
      <c r="AGC100" s="7"/>
      <c r="AGD100" s="7"/>
      <c r="AGE100" s="7"/>
      <c r="AGF100" s="7"/>
      <c r="AGG100" s="7"/>
      <c r="AGH100" s="7"/>
      <c r="AGI100" s="7"/>
      <c r="AGJ100" s="7"/>
      <c r="AGK100" s="7"/>
      <c r="AGL100" s="7"/>
      <c r="AGM100" s="7"/>
      <c r="AGN100" s="7"/>
      <c r="AGO100" s="7"/>
      <c r="AGP100" s="7"/>
      <c r="AGQ100" s="7"/>
      <c r="AGR100" s="7"/>
      <c r="AGS100" s="7"/>
      <c r="AGT100" s="7"/>
      <c r="AGU100" s="7"/>
      <c r="AGV100" s="7"/>
      <c r="AGW100" s="7"/>
      <c r="AGX100" s="7"/>
      <c r="AGY100" s="7"/>
      <c r="AGZ100" s="7"/>
      <c r="AHA100" s="7"/>
      <c r="AHB100" s="7"/>
      <c r="AHC100" s="7"/>
      <c r="AHD100" s="7"/>
      <c r="AHE100" s="7"/>
      <c r="AHF100" s="7"/>
      <c r="AHG100" s="7"/>
      <c r="AHH100" s="7"/>
      <c r="AHI100" s="7"/>
      <c r="AHJ100" s="7"/>
      <c r="AHK100" s="7"/>
      <c r="AHL100" s="7"/>
      <c r="AHM100" s="7"/>
      <c r="AHN100" s="7"/>
      <c r="AHO100" s="7"/>
      <c r="AHP100" s="7"/>
      <c r="AHQ100" s="7"/>
      <c r="AHR100" s="7"/>
      <c r="AHS100" s="7"/>
      <c r="AHT100" s="7"/>
      <c r="AHU100" s="7"/>
      <c r="AHV100" s="7"/>
      <c r="AHW100" s="7"/>
      <c r="AHX100" s="7"/>
      <c r="AHY100" s="7"/>
      <c r="AHZ100" s="7"/>
      <c r="AIA100" s="7"/>
      <c r="AIB100" s="7"/>
      <c r="AIC100" s="7"/>
      <c r="AID100" s="7"/>
      <c r="AIE100" s="7"/>
      <c r="AIF100" s="7"/>
      <c r="AIG100" s="7"/>
      <c r="AIH100" s="7"/>
      <c r="AII100" s="7"/>
      <c r="AIJ100" s="7"/>
      <c r="AIK100" s="7"/>
      <c r="AIL100" s="7"/>
      <c r="AIM100" s="7"/>
      <c r="AIN100" s="7"/>
      <c r="AIO100" s="7"/>
      <c r="AIP100" s="7"/>
      <c r="AIQ100" s="7"/>
      <c r="AIR100" s="7"/>
      <c r="AIS100" s="7"/>
      <c r="AIT100" s="7"/>
      <c r="AIU100" s="7"/>
      <c r="AIV100" s="7"/>
      <c r="AIW100" s="7"/>
      <c r="AIX100" s="7"/>
      <c r="AIY100" s="7"/>
      <c r="AIZ100" s="7"/>
      <c r="AJA100" s="7"/>
      <c r="AJB100" s="7"/>
      <c r="AJC100" s="7"/>
      <c r="AJD100" s="7"/>
      <c r="AJE100" s="7"/>
      <c r="AJF100" s="7"/>
      <c r="AJG100" s="7"/>
      <c r="AJH100" s="7"/>
      <c r="AJI100" s="7"/>
      <c r="AJJ100" s="7"/>
      <c r="AJK100" s="7"/>
      <c r="AJL100" s="7"/>
      <c r="AJM100" s="7"/>
      <c r="AJN100" s="7"/>
      <c r="AJO100" s="7"/>
      <c r="AJP100" s="7"/>
      <c r="AJQ100" s="7"/>
      <c r="AJR100" s="7"/>
      <c r="AJS100" s="7"/>
      <c r="AJT100" s="7"/>
      <c r="AJU100" s="7"/>
      <c r="AJV100" s="7"/>
      <c r="AJW100" s="7"/>
      <c r="AJX100" s="7"/>
      <c r="AJY100" s="7"/>
      <c r="AJZ100" s="7"/>
      <c r="AKA100" s="7"/>
      <c r="AKB100" s="7"/>
      <c r="AKC100" s="7"/>
      <c r="AKD100" s="7"/>
      <c r="AKE100" s="7"/>
      <c r="AKF100" s="7"/>
      <c r="AKG100" s="7"/>
    </row>
    <row r="101" spans="1:969" s="260" customFormat="1" ht="27" customHeight="1" x14ac:dyDescent="0.3">
      <c r="A101" s="252" t="s">
        <v>114</v>
      </c>
      <c r="B101" s="231">
        <v>2250196</v>
      </c>
      <c r="C101" s="254"/>
      <c r="D101" s="198">
        <f t="shared" si="21"/>
        <v>0</v>
      </c>
      <c r="E101" s="198">
        <f t="shared" si="19"/>
        <v>0</v>
      </c>
      <c r="F101" s="76" t="e">
        <f t="shared" si="18"/>
        <v>#DIV/0!</v>
      </c>
      <c r="G101" s="255">
        <v>0</v>
      </c>
      <c r="H101" s="255"/>
      <c r="I101" s="255" t="e">
        <f t="shared" si="17"/>
        <v>#DIV/0!</v>
      </c>
      <c r="J101" s="256"/>
      <c r="K101" s="256"/>
      <c r="L101" s="256"/>
      <c r="M101" s="256"/>
      <c r="N101" s="256"/>
      <c r="O101" s="256"/>
      <c r="P101" s="256"/>
      <c r="Q101" s="256"/>
      <c r="R101" s="256"/>
      <c r="S101" s="256"/>
      <c r="T101" s="256"/>
      <c r="U101" s="256"/>
      <c r="V101" s="256"/>
      <c r="W101" s="256"/>
      <c r="X101" s="256"/>
      <c r="Y101" s="256"/>
      <c r="Z101" s="256"/>
      <c r="AA101" s="256"/>
      <c r="AB101" s="256"/>
      <c r="AC101" s="257"/>
      <c r="AD101" s="257"/>
      <c r="AE101" s="257"/>
      <c r="AF101" s="257"/>
      <c r="AG101" s="258"/>
      <c r="AH101" s="258"/>
      <c r="AI101" s="258"/>
      <c r="AJ101" s="258"/>
      <c r="AK101" s="258"/>
      <c r="AL101" s="258"/>
      <c r="AM101" s="258"/>
      <c r="AN101" s="258"/>
      <c r="AO101" s="258"/>
      <c r="AP101" s="258"/>
      <c r="AQ101" s="258"/>
      <c r="AR101" s="258"/>
      <c r="AS101" s="258"/>
      <c r="AT101" s="258"/>
      <c r="AU101" s="258"/>
      <c r="AV101" s="258"/>
      <c r="AW101" s="258"/>
      <c r="AX101" s="258"/>
      <c r="AY101" s="258"/>
      <c r="AZ101" s="258"/>
      <c r="BA101" s="258"/>
      <c r="BB101" s="258"/>
      <c r="BC101" s="258"/>
      <c r="BD101" s="258"/>
      <c r="BE101" s="258"/>
      <c r="BF101" s="258"/>
      <c r="BG101" s="258"/>
      <c r="BH101" s="258"/>
      <c r="BI101" s="258"/>
      <c r="BJ101" s="259"/>
      <c r="BK101" s="259"/>
    </row>
    <row r="102" spans="1:969" s="260" customFormat="1" ht="27" customHeight="1" x14ac:dyDescent="0.3">
      <c r="A102" s="252" t="s">
        <v>115</v>
      </c>
      <c r="B102" s="231">
        <v>2250205</v>
      </c>
      <c r="C102" s="254">
        <v>7000</v>
      </c>
      <c r="D102" s="198">
        <f t="shared" si="21"/>
        <v>0</v>
      </c>
      <c r="E102" s="198">
        <f t="shared" si="19"/>
        <v>7000</v>
      </c>
      <c r="F102" s="76">
        <f t="shared" si="18"/>
        <v>0</v>
      </c>
      <c r="G102" s="255">
        <v>0</v>
      </c>
      <c r="H102" s="255"/>
      <c r="I102" s="255" t="e">
        <f t="shared" si="17"/>
        <v>#DIV/0!</v>
      </c>
      <c r="J102" s="256"/>
      <c r="K102" s="256"/>
      <c r="L102" s="256"/>
      <c r="M102" s="256"/>
      <c r="N102" s="256"/>
      <c r="O102" s="256"/>
      <c r="P102" s="256"/>
      <c r="Q102" s="256"/>
      <c r="R102" s="256"/>
      <c r="S102" s="256"/>
      <c r="T102" s="256"/>
      <c r="U102" s="256"/>
      <c r="V102" s="256"/>
      <c r="W102" s="256"/>
      <c r="X102" s="256"/>
      <c r="Y102" s="256"/>
      <c r="Z102" s="256"/>
      <c r="AA102" s="256"/>
      <c r="AB102" s="256"/>
      <c r="AC102" s="257"/>
      <c r="AD102" s="257"/>
      <c r="AE102" s="257"/>
      <c r="AF102" s="257"/>
      <c r="AG102" s="258"/>
      <c r="AH102" s="258"/>
      <c r="AI102" s="258"/>
      <c r="AJ102" s="258"/>
      <c r="AK102" s="258"/>
      <c r="AL102" s="258"/>
      <c r="AM102" s="258"/>
      <c r="AN102" s="258"/>
      <c r="AO102" s="258"/>
      <c r="AP102" s="258"/>
      <c r="AQ102" s="258"/>
      <c r="AR102" s="258"/>
      <c r="AS102" s="258"/>
      <c r="AT102" s="258"/>
      <c r="AU102" s="258"/>
      <c r="AV102" s="258"/>
      <c r="AW102" s="258"/>
      <c r="AX102" s="258"/>
      <c r="AY102" s="258"/>
      <c r="AZ102" s="258"/>
      <c r="BA102" s="258"/>
      <c r="BB102" s="258"/>
      <c r="BC102" s="258"/>
      <c r="BD102" s="258"/>
      <c r="BE102" s="258"/>
      <c r="BF102" s="258"/>
      <c r="BG102" s="258"/>
      <c r="BH102" s="258"/>
      <c r="BI102" s="258"/>
      <c r="BJ102" s="259"/>
      <c r="BK102" s="259"/>
    </row>
    <row r="103" spans="1:969" s="248" customFormat="1" ht="18.75" customHeight="1" x14ac:dyDescent="0.3">
      <c r="A103" s="252" t="s">
        <v>116</v>
      </c>
      <c r="B103" s="231">
        <v>2250336</v>
      </c>
      <c r="C103" s="254"/>
      <c r="D103" s="198">
        <f t="shared" si="21"/>
        <v>0</v>
      </c>
      <c r="E103" s="198">
        <f t="shared" si="19"/>
        <v>0</v>
      </c>
      <c r="F103" s="76" t="e">
        <f t="shared" si="18"/>
        <v>#DIV/0!</v>
      </c>
      <c r="G103" s="198">
        <v>0</v>
      </c>
      <c r="H103" s="198"/>
      <c r="I103" s="198" t="e">
        <f t="shared" si="17"/>
        <v>#DIV/0!</v>
      </c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  <c r="T103" s="199"/>
      <c r="U103" s="199"/>
      <c r="V103" s="199"/>
      <c r="W103" s="199"/>
      <c r="X103" s="199"/>
      <c r="Y103" s="199"/>
      <c r="Z103" s="199"/>
      <c r="AA103" s="199"/>
      <c r="AB103" s="199"/>
      <c r="AC103" s="233"/>
      <c r="AD103" s="233"/>
      <c r="AE103" s="233"/>
      <c r="AF103" s="233"/>
      <c r="AG103" s="246"/>
      <c r="AH103" s="246"/>
      <c r="AI103" s="246"/>
      <c r="AJ103" s="246"/>
      <c r="AK103" s="246"/>
      <c r="AL103" s="246"/>
      <c r="AM103" s="246"/>
      <c r="AN103" s="246"/>
      <c r="AO103" s="246"/>
      <c r="AP103" s="246"/>
      <c r="AQ103" s="246"/>
      <c r="AR103" s="246"/>
      <c r="AS103" s="246"/>
      <c r="AT103" s="246"/>
      <c r="AU103" s="246"/>
      <c r="AV103" s="246"/>
      <c r="AW103" s="246"/>
      <c r="AX103" s="246"/>
      <c r="AY103" s="246"/>
      <c r="AZ103" s="246"/>
      <c r="BA103" s="246"/>
      <c r="BB103" s="246"/>
      <c r="BC103" s="246"/>
      <c r="BD103" s="246"/>
      <c r="BE103" s="246"/>
      <c r="BF103" s="246"/>
      <c r="BG103" s="246"/>
      <c r="BH103" s="246"/>
      <c r="BI103" s="246"/>
      <c r="BJ103" s="247"/>
      <c r="BK103" s="247"/>
    </row>
    <row r="104" spans="1:969" ht="66" customHeight="1" x14ac:dyDescent="0.3">
      <c r="A104" s="261" t="s">
        <v>117</v>
      </c>
      <c r="B104" s="262">
        <v>2250469</v>
      </c>
      <c r="C104" s="254">
        <v>1356</v>
      </c>
      <c r="D104" s="198">
        <f t="shared" si="21"/>
        <v>0</v>
      </c>
      <c r="E104" s="198">
        <f t="shared" si="19"/>
        <v>1356</v>
      </c>
      <c r="F104" s="76">
        <f t="shared" si="18"/>
        <v>0</v>
      </c>
      <c r="G104" s="184">
        <v>0</v>
      </c>
      <c r="H104" s="184"/>
      <c r="I104" s="185" t="e">
        <f t="shared" si="17"/>
        <v>#DIV/0!</v>
      </c>
      <c r="J104" s="186"/>
      <c r="K104" s="186"/>
      <c r="L104" s="186"/>
      <c r="M104" s="186"/>
      <c r="N104" s="186"/>
      <c r="O104" s="186"/>
      <c r="P104" s="186"/>
      <c r="Q104" s="186"/>
      <c r="R104" s="186"/>
      <c r="S104" s="186"/>
      <c r="T104" s="186"/>
      <c r="U104" s="186"/>
      <c r="V104" s="186"/>
      <c r="W104" s="186"/>
      <c r="X104" s="186"/>
      <c r="Y104" s="186"/>
      <c r="Z104" s="186"/>
      <c r="AA104" s="186"/>
      <c r="AB104" s="186"/>
      <c r="AC104" s="4"/>
      <c r="AD104" s="4"/>
      <c r="AE104" s="4"/>
      <c r="AF104" s="4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6"/>
      <c r="BK104" s="6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  <c r="IR104" s="7"/>
      <c r="IS104" s="7"/>
      <c r="IT104" s="7"/>
      <c r="IU104" s="7"/>
      <c r="IV104" s="7"/>
      <c r="IW104" s="7"/>
      <c r="IX104" s="7"/>
      <c r="IY104" s="7"/>
      <c r="IZ104" s="7"/>
      <c r="JA104" s="7"/>
      <c r="JB104" s="7"/>
      <c r="JC104" s="7"/>
      <c r="JD104" s="7"/>
      <c r="JE104" s="7"/>
      <c r="JF104" s="7"/>
      <c r="JG104" s="7"/>
      <c r="JH104" s="7"/>
      <c r="JI104" s="7"/>
      <c r="JJ104" s="7"/>
      <c r="JK104" s="7"/>
      <c r="JL104" s="7"/>
      <c r="JM104" s="7"/>
      <c r="JN104" s="7"/>
      <c r="JO104" s="7"/>
      <c r="JP104" s="7"/>
      <c r="JQ104" s="7"/>
      <c r="JR104" s="7"/>
      <c r="JS104" s="7"/>
      <c r="JT104" s="7"/>
      <c r="JU104" s="7"/>
      <c r="JV104" s="7"/>
      <c r="JW104" s="7"/>
      <c r="JX104" s="7"/>
      <c r="JY104" s="7"/>
      <c r="JZ104" s="7"/>
      <c r="KA104" s="7"/>
      <c r="KB104" s="7"/>
      <c r="KC104" s="7"/>
      <c r="KD104" s="7"/>
      <c r="KE104" s="7"/>
      <c r="KF104" s="7"/>
      <c r="KG104" s="7"/>
      <c r="KH104" s="7"/>
      <c r="KI104" s="7"/>
      <c r="KJ104" s="7"/>
      <c r="KK104" s="7"/>
      <c r="KL104" s="7"/>
      <c r="KM104" s="7"/>
      <c r="KN104" s="7"/>
      <c r="KO104" s="7"/>
      <c r="KP104" s="7"/>
      <c r="KQ104" s="7"/>
      <c r="KR104" s="7"/>
      <c r="KS104" s="7"/>
      <c r="KT104" s="7"/>
      <c r="KU104" s="7"/>
      <c r="KV104" s="7"/>
      <c r="KW104" s="7"/>
      <c r="KX104" s="7"/>
      <c r="KY104" s="7"/>
      <c r="KZ104" s="7"/>
      <c r="LA104" s="7"/>
      <c r="LB104" s="7"/>
      <c r="LC104" s="7"/>
      <c r="LD104" s="7"/>
      <c r="LE104" s="7"/>
      <c r="LF104" s="7"/>
      <c r="LG104" s="7"/>
      <c r="LH104" s="7"/>
      <c r="LI104" s="7"/>
      <c r="LJ104" s="7"/>
      <c r="LK104" s="7"/>
      <c r="LL104" s="7"/>
      <c r="LM104" s="7"/>
      <c r="LN104" s="7"/>
      <c r="LO104" s="7"/>
      <c r="LP104" s="7"/>
      <c r="LQ104" s="7"/>
      <c r="LR104" s="7"/>
      <c r="LS104" s="7"/>
      <c r="LT104" s="7"/>
      <c r="LU104" s="7"/>
      <c r="LV104" s="7"/>
      <c r="LW104" s="7"/>
      <c r="LX104" s="7"/>
      <c r="LY104" s="7"/>
      <c r="LZ104" s="7"/>
      <c r="MA104" s="7"/>
      <c r="MB104" s="7"/>
      <c r="MC104" s="7"/>
      <c r="MD104" s="7"/>
      <c r="ME104" s="7"/>
      <c r="MF104" s="7"/>
      <c r="MG104" s="7"/>
      <c r="MH104" s="7"/>
      <c r="MI104" s="7"/>
      <c r="MJ104" s="7"/>
      <c r="MK104" s="7"/>
      <c r="ML104" s="7"/>
      <c r="MM104" s="7"/>
      <c r="MN104" s="7"/>
      <c r="MO104" s="7"/>
      <c r="MP104" s="7"/>
      <c r="MQ104" s="7"/>
      <c r="MR104" s="7"/>
      <c r="MS104" s="7"/>
      <c r="MT104" s="7"/>
      <c r="MU104" s="7"/>
      <c r="MV104" s="7"/>
      <c r="MW104" s="7"/>
      <c r="MX104" s="7"/>
      <c r="MY104" s="7"/>
      <c r="MZ104" s="7"/>
      <c r="NA104" s="7"/>
      <c r="NB104" s="7"/>
      <c r="NC104" s="7"/>
      <c r="ND104" s="7"/>
      <c r="NE104" s="7"/>
      <c r="NF104" s="7"/>
      <c r="NG104" s="7"/>
      <c r="NH104" s="7"/>
      <c r="NI104" s="7"/>
      <c r="NJ104" s="7"/>
      <c r="NK104" s="7"/>
      <c r="NL104" s="7"/>
      <c r="NM104" s="7"/>
      <c r="NN104" s="7"/>
      <c r="NO104" s="7"/>
      <c r="NP104" s="7"/>
      <c r="NQ104" s="7"/>
      <c r="NR104" s="7"/>
      <c r="NS104" s="7"/>
      <c r="NT104" s="7"/>
      <c r="NU104" s="7"/>
      <c r="NV104" s="7"/>
      <c r="NW104" s="7"/>
      <c r="NX104" s="7"/>
      <c r="NY104" s="7"/>
      <c r="NZ104" s="7"/>
      <c r="OA104" s="7"/>
      <c r="OB104" s="7"/>
      <c r="OC104" s="7"/>
      <c r="OD104" s="7"/>
      <c r="OE104" s="7"/>
      <c r="OF104" s="7"/>
      <c r="OG104" s="7"/>
      <c r="OH104" s="7"/>
      <c r="OI104" s="7"/>
      <c r="OJ104" s="7"/>
      <c r="OK104" s="7"/>
      <c r="OL104" s="7"/>
      <c r="OM104" s="7"/>
      <c r="ON104" s="7"/>
      <c r="OO104" s="7"/>
      <c r="OP104" s="7"/>
      <c r="OQ104" s="7"/>
      <c r="OR104" s="7"/>
      <c r="OS104" s="7"/>
      <c r="OT104" s="7"/>
      <c r="OU104" s="7"/>
      <c r="OV104" s="7"/>
      <c r="OW104" s="7"/>
      <c r="OX104" s="7"/>
      <c r="OY104" s="7"/>
      <c r="OZ104" s="7"/>
      <c r="PA104" s="7"/>
      <c r="PB104" s="7"/>
      <c r="PC104" s="7"/>
      <c r="PD104" s="7"/>
      <c r="PE104" s="7"/>
      <c r="PF104" s="7"/>
      <c r="PG104" s="7"/>
      <c r="PH104" s="7"/>
      <c r="PI104" s="7"/>
      <c r="PJ104" s="7"/>
      <c r="PK104" s="7"/>
      <c r="PL104" s="7"/>
      <c r="PM104" s="7"/>
      <c r="PN104" s="7"/>
      <c r="PO104" s="7"/>
      <c r="PP104" s="7"/>
      <c r="PQ104" s="7"/>
      <c r="PR104" s="7"/>
      <c r="PS104" s="7"/>
      <c r="PT104" s="7"/>
      <c r="PU104" s="7"/>
      <c r="PV104" s="7"/>
      <c r="PW104" s="7"/>
      <c r="PX104" s="7"/>
      <c r="PY104" s="7"/>
      <c r="PZ104" s="7"/>
      <c r="QA104" s="7"/>
      <c r="QB104" s="7"/>
      <c r="QC104" s="7"/>
      <c r="QD104" s="7"/>
      <c r="QE104" s="7"/>
      <c r="QF104" s="7"/>
      <c r="QG104" s="7"/>
      <c r="QH104" s="7"/>
      <c r="QI104" s="7"/>
      <c r="QJ104" s="7"/>
      <c r="QK104" s="7"/>
      <c r="QL104" s="7"/>
      <c r="QM104" s="7"/>
      <c r="QN104" s="7"/>
      <c r="QO104" s="7"/>
      <c r="QP104" s="7"/>
      <c r="QQ104" s="7"/>
      <c r="QR104" s="7"/>
      <c r="QS104" s="7"/>
      <c r="QT104" s="7"/>
      <c r="QU104" s="7"/>
      <c r="QV104" s="7"/>
      <c r="QW104" s="7"/>
      <c r="QX104" s="7"/>
      <c r="QY104" s="7"/>
      <c r="QZ104" s="7"/>
      <c r="RA104" s="7"/>
      <c r="RB104" s="7"/>
      <c r="RC104" s="7"/>
      <c r="RD104" s="7"/>
      <c r="RE104" s="7"/>
      <c r="RF104" s="7"/>
      <c r="RG104" s="7"/>
      <c r="RH104" s="7"/>
      <c r="RI104" s="7"/>
      <c r="RJ104" s="7"/>
      <c r="RK104" s="7"/>
      <c r="RL104" s="7"/>
      <c r="RM104" s="7"/>
      <c r="RN104" s="7"/>
      <c r="RO104" s="7"/>
      <c r="RP104" s="7"/>
      <c r="RQ104" s="7"/>
      <c r="RR104" s="7"/>
      <c r="RS104" s="7"/>
      <c r="RT104" s="7"/>
      <c r="RU104" s="7"/>
      <c r="RV104" s="7"/>
      <c r="RW104" s="7"/>
      <c r="RX104" s="7"/>
      <c r="RY104" s="7"/>
      <c r="RZ104" s="7"/>
      <c r="SA104" s="7"/>
      <c r="SB104" s="7"/>
      <c r="SC104" s="7"/>
      <c r="SD104" s="7"/>
      <c r="SE104" s="7"/>
      <c r="SF104" s="7"/>
      <c r="SG104" s="7"/>
      <c r="SH104" s="7"/>
      <c r="SI104" s="7"/>
      <c r="SJ104" s="7"/>
      <c r="SK104" s="7"/>
      <c r="SL104" s="7"/>
      <c r="SM104" s="7"/>
      <c r="SN104" s="7"/>
      <c r="SO104" s="7"/>
      <c r="SP104" s="7"/>
      <c r="SQ104" s="7"/>
      <c r="SR104" s="7"/>
      <c r="SS104" s="7"/>
      <c r="ST104" s="7"/>
      <c r="SU104" s="7"/>
      <c r="SV104" s="7"/>
      <c r="SW104" s="7"/>
      <c r="SX104" s="7"/>
      <c r="SY104" s="7"/>
      <c r="SZ104" s="7"/>
      <c r="TA104" s="7"/>
      <c r="TB104" s="7"/>
      <c r="TC104" s="7"/>
      <c r="TD104" s="7"/>
      <c r="TE104" s="7"/>
      <c r="TF104" s="7"/>
      <c r="TG104" s="7"/>
      <c r="TH104" s="7"/>
      <c r="TI104" s="7"/>
      <c r="TJ104" s="7"/>
      <c r="TK104" s="7"/>
      <c r="TL104" s="7"/>
      <c r="TM104" s="7"/>
      <c r="TN104" s="7"/>
      <c r="TO104" s="7"/>
      <c r="TP104" s="7"/>
      <c r="TQ104" s="7"/>
      <c r="TR104" s="7"/>
      <c r="TS104" s="7"/>
      <c r="TT104" s="7"/>
      <c r="TU104" s="7"/>
      <c r="TV104" s="7"/>
      <c r="TW104" s="7"/>
      <c r="TX104" s="7"/>
      <c r="TY104" s="7"/>
      <c r="TZ104" s="7"/>
      <c r="UA104" s="7"/>
      <c r="UB104" s="7"/>
      <c r="UC104" s="7"/>
      <c r="UD104" s="7"/>
      <c r="UE104" s="7"/>
      <c r="UF104" s="7"/>
      <c r="UG104" s="7"/>
      <c r="UH104" s="7"/>
      <c r="UI104" s="7"/>
      <c r="UJ104" s="7"/>
      <c r="UK104" s="7"/>
      <c r="UL104" s="7"/>
      <c r="UM104" s="7"/>
      <c r="UN104" s="7"/>
      <c r="UO104" s="7"/>
      <c r="UP104" s="7"/>
      <c r="UQ104" s="7"/>
      <c r="UR104" s="7"/>
      <c r="US104" s="7"/>
      <c r="UT104" s="7"/>
      <c r="UU104" s="7"/>
      <c r="UV104" s="7"/>
      <c r="UW104" s="7"/>
      <c r="UX104" s="7"/>
      <c r="UY104" s="7"/>
      <c r="UZ104" s="7"/>
      <c r="VA104" s="7"/>
      <c r="VB104" s="7"/>
      <c r="VC104" s="7"/>
      <c r="VD104" s="7"/>
      <c r="VE104" s="7"/>
      <c r="VF104" s="7"/>
      <c r="VG104" s="7"/>
      <c r="VH104" s="7"/>
      <c r="VI104" s="7"/>
      <c r="VJ104" s="7"/>
      <c r="VK104" s="7"/>
      <c r="VL104" s="7"/>
      <c r="VM104" s="7"/>
      <c r="VN104" s="7"/>
      <c r="VO104" s="7"/>
      <c r="VP104" s="7"/>
      <c r="VQ104" s="7"/>
      <c r="VR104" s="7"/>
      <c r="VS104" s="7"/>
      <c r="VT104" s="7"/>
      <c r="VU104" s="7"/>
      <c r="VV104" s="7"/>
      <c r="VW104" s="7"/>
      <c r="VX104" s="7"/>
      <c r="VY104" s="7"/>
      <c r="VZ104" s="7"/>
      <c r="WA104" s="7"/>
      <c r="WB104" s="7"/>
      <c r="WC104" s="7"/>
      <c r="WD104" s="7"/>
      <c r="WE104" s="7"/>
      <c r="WF104" s="7"/>
      <c r="WG104" s="7"/>
      <c r="WH104" s="7"/>
      <c r="WI104" s="7"/>
      <c r="WJ104" s="7"/>
      <c r="WK104" s="7"/>
      <c r="WL104" s="7"/>
      <c r="WM104" s="7"/>
      <c r="WN104" s="7"/>
      <c r="WO104" s="7"/>
      <c r="WP104" s="7"/>
      <c r="WQ104" s="7"/>
      <c r="WR104" s="7"/>
      <c r="WS104" s="7"/>
      <c r="WT104" s="7"/>
      <c r="WU104" s="7"/>
      <c r="WV104" s="7"/>
      <c r="WW104" s="7"/>
      <c r="WX104" s="7"/>
      <c r="WY104" s="7"/>
      <c r="WZ104" s="7"/>
      <c r="XA104" s="7"/>
      <c r="XB104" s="7"/>
      <c r="XC104" s="7"/>
      <c r="XD104" s="7"/>
      <c r="XE104" s="7"/>
      <c r="XF104" s="7"/>
      <c r="XG104" s="7"/>
      <c r="XH104" s="7"/>
      <c r="XI104" s="7"/>
      <c r="XJ104" s="7"/>
      <c r="XK104" s="7"/>
      <c r="XL104" s="7"/>
      <c r="XM104" s="7"/>
      <c r="XN104" s="7"/>
      <c r="XO104" s="7"/>
      <c r="XP104" s="7"/>
      <c r="XQ104" s="7"/>
      <c r="XR104" s="7"/>
      <c r="XS104" s="7"/>
      <c r="XT104" s="7"/>
      <c r="XU104" s="7"/>
      <c r="XV104" s="7"/>
      <c r="XW104" s="7"/>
      <c r="XX104" s="7"/>
      <c r="XY104" s="7"/>
      <c r="XZ104" s="7"/>
      <c r="YA104" s="7"/>
      <c r="YB104" s="7"/>
      <c r="YC104" s="7"/>
      <c r="YD104" s="7"/>
      <c r="YE104" s="7"/>
      <c r="YF104" s="7"/>
      <c r="YG104" s="7"/>
      <c r="YH104" s="7"/>
      <c r="YI104" s="7"/>
      <c r="YJ104" s="7"/>
      <c r="YK104" s="7"/>
      <c r="YL104" s="7"/>
      <c r="YM104" s="7"/>
      <c r="YN104" s="7"/>
      <c r="YO104" s="7"/>
      <c r="YP104" s="7"/>
      <c r="YQ104" s="7"/>
      <c r="YR104" s="7"/>
      <c r="YS104" s="7"/>
      <c r="YT104" s="7"/>
      <c r="YU104" s="7"/>
      <c r="YV104" s="7"/>
      <c r="YW104" s="7"/>
      <c r="YX104" s="7"/>
      <c r="YY104" s="7"/>
      <c r="YZ104" s="7"/>
      <c r="ZA104" s="7"/>
      <c r="ZB104" s="7"/>
      <c r="ZC104" s="7"/>
      <c r="ZD104" s="7"/>
      <c r="ZE104" s="7"/>
      <c r="ZF104" s="7"/>
      <c r="ZG104" s="7"/>
      <c r="ZH104" s="7"/>
      <c r="ZI104" s="7"/>
      <c r="ZJ104" s="7"/>
      <c r="ZK104" s="7"/>
      <c r="ZL104" s="7"/>
      <c r="ZM104" s="7"/>
      <c r="ZN104" s="7"/>
      <c r="ZO104" s="7"/>
      <c r="ZP104" s="7"/>
      <c r="ZQ104" s="7"/>
      <c r="ZR104" s="7"/>
      <c r="ZS104" s="7"/>
      <c r="ZT104" s="7"/>
      <c r="ZU104" s="7"/>
      <c r="ZV104" s="7"/>
      <c r="ZW104" s="7"/>
      <c r="ZX104" s="7"/>
      <c r="ZY104" s="7"/>
      <c r="ZZ104" s="7"/>
      <c r="AAA104" s="7"/>
      <c r="AAB104" s="7"/>
      <c r="AAC104" s="7"/>
      <c r="AAD104" s="7"/>
      <c r="AAE104" s="7"/>
      <c r="AAF104" s="7"/>
      <c r="AAG104" s="7"/>
      <c r="AAH104" s="7"/>
      <c r="AAI104" s="7"/>
      <c r="AAJ104" s="7"/>
      <c r="AAK104" s="7"/>
      <c r="AAL104" s="7"/>
      <c r="AAM104" s="7"/>
      <c r="AAN104" s="7"/>
      <c r="AAO104" s="7"/>
      <c r="AAP104" s="7"/>
      <c r="AAQ104" s="7"/>
      <c r="AAR104" s="7"/>
      <c r="AAS104" s="7"/>
      <c r="AAT104" s="7"/>
      <c r="AAU104" s="7"/>
      <c r="AAV104" s="7"/>
      <c r="AAW104" s="7"/>
      <c r="AAX104" s="7"/>
      <c r="AAY104" s="7"/>
      <c r="AAZ104" s="7"/>
      <c r="ABA104" s="7"/>
      <c r="ABB104" s="7"/>
      <c r="ABC104" s="7"/>
      <c r="ABD104" s="7"/>
      <c r="ABE104" s="7"/>
      <c r="ABF104" s="7"/>
      <c r="ABG104" s="7"/>
      <c r="ABH104" s="7"/>
      <c r="ABI104" s="7"/>
      <c r="ABJ104" s="7"/>
      <c r="ABK104" s="7"/>
      <c r="ABL104" s="7"/>
      <c r="ABM104" s="7"/>
      <c r="ABN104" s="7"/>
      <c r="ABO104" s="7"/>
      <c r="ABP104" s="7"/>
      <c r="ABQ104" s="7"/>
      <c r="ABR104" s="7"/>
      <c r="ABS104" s="7"/>
      <c r="ABT104" s="7"/>
      <c r="ABU104" s="7"/>
      <c r="ABV104" s="7"/>
      <c r="ABW104" s="7"/>
      <c r="ABX104" s="7"/>
      <c r="ABY104" s="7"/>
      <c r="ABZ104" s="7"/>
      <c r="ACA104" s="7"/>
      <c r="ACB104" s="7"/>
      <c r="ACC104" s="7"/>
      <c r="ACD104" s="7"/>
      <c r="ACE104" s="7"/>
      <c r="ACF104" s="7"/>
      <c r="ACG104" s="7"/>
      <c r="ACH104" s="7"/>
      <c r="ACI104" s="7"/>
      <c r="ACJ104" s="7"/>
      <c r="ACK104" s="7"/>
      <c r="ACL104" s="7"/>
      <c r="ACM104" s="7"/>
      <c r="ACN104" s="7"/>
      <c r="ACO104" s="7"/>
      <c r="ACP104" s="7"/>
      <c r="ACQ104" s="7"/>
      <c r="ACR104" s="7"/>
      <c r="ACS104" s="7"/>
      <c r="ACT104" s="7"/>
      <c r="ACU104" s="7"/>
      <c r="ACV104" s="7"/>
      <c r="ACW104" s="7"/>
      <c r="ACX104" s="7"/>
      <c r="ACY104" s="7"/>
      <c r="ACZ104" s="7"/>
      <c r="ADA104" s="7"/>
      <c r="ADB104" s="7"/>
      <c r="ADC104" s="7"/>
      <c r="ADD104" s="7"/>
      <c r="ADE104" s="7"/>
      <c r="ADF104" s="7"/>
      <c r="ADG104" s="7"/>
      <c r="ADH104" s="7"/>
      <c r="ADI104" s="7"/>
      <c r="ADJ104" s="7"/>
      <c r="ADK104" s="7"/>
      <c r="ADL104" s="7"/>
      <c r="ADM104" s="7"/>
      <c r="ADN104" s="7"/>
      <c r="ADO104" s="7"/>
      <c r="ADP104" s="7"/>
      <c r="ADQ104" s="7"/>
      <c r="ADR104" s="7"/>
      <c r="ADS104" s="7"/>
      <c r="ADT104" s="7"/>
      <c r="ADU104" s="7"/>
      <c r="ADV104" s="7"/>
      <c r="ADW104" s="7"/>
      <c r="ADX104" s="7"/>
      <c r="ADY104" s="7"/>
      <c r="ADZ104" s="7"/>
      <c r="AEA104" s="7"/>
      <c r="AEB104" s="7"/>
      <c r="AEC104" s="7"/>
      <c r="AED104" s="7"/>
      <c r="AEE104" s="7"/>
      <c r="AEF104" s="7"/>
      <c r="AEG104" s="7"/>
      <c r="AEH104" s="7"/>
      <c r="AEI104" s="7"/>
      <c r="AEJ104" s="7"/>
      <c r="AEK104" s="7"/>
      <c r="AEL104" s="7"/>
      <c r="AEM104" s="7"/>
      <c r="AEN104" s="7"/>
      <c r="AEO104" s="7"/>
      <c r="AEP104" s="7"/>
      <c r="AEQ104" s="7"/>
      <c r="AER104" s="7"/>
      <c r="AES104" s="7"/>
      <c r="AET104" s="7"/>
      <c r="AEU104" s="7"/>
      <c r="AEV104" s="7"/>
      <c r="AEW104" s="7"/>
      <c r="AEX104" s="7"/>
      <c r="AEY104" s="7"/>
      <c r="AEZ104" s="7"/>
      <c r="AFA104" s="7"/>
      <c r="AFB104" s="7"/>
      <c r="AFC104" s="7"/>
      <c r="AFD104" s="7"/>
      <c r="AFE104" s="7"/>
      <c r="AFF104" s="7"/>
      <c r="AFG104" s="7"/>
      <c r="AFH104" s="7"/>
      <c r="AFI104" s="7"/>
      <c r="AFJ104" s="7"/>
      <c r="AFK104" s="7"/>
      <c r="AFL104" s="7"/>
      <c r="AFM104" s="7"/>
      <c r="AFN104" s="7"/>
      <c r="AFO104" s="7"/>
      <c r="AFP104" s="7"/>
      <c r="AFQ104" s="7"/>
      <c r="AFR104" s="7"/>
      <c r="AFS104" s="7"/>
      <c r="AFT104" s="7"/>
      <c r="AFU104" s="7"/>
      <c r="AFV104" s="7"/>
      <c r="AFW104" s="7"/>
      <c r="AFX104" s="7"/>
      <c r="AFY104" s="7"/>
      <c r="AFZ104" s="7"/>
      <c r="AGA104" s="7"/>
      <c r="AGB104" s="7"/>
      <c r="AGC104" s="7"/>
      <c r="AGD104" s="7"/>
      <c r="AGE104" s="7"/>
      <c r="AGF104" s="7"/>
      <c r="AGG104" s="7"/>
      <c r="AGH104" s="7"/>
      <c r="AGI104" s="7"/>
      <c r="AGJ104" s="7"/>
      <c r="AGK104" s="7"/>
      <c r="AGL104" s="7"/>
      <c r="AGM104" s="7"/>
      <c r="AGN104" s="7"/>
      <c r="AGO104" s="7"/>
      <c r="AGP104" s="7"/>
      <c r="AGQ104" s="7"/>
      <c r="AGR104" s="7"/>
      <c r="AGS104" s="7"/>
      <c r="AGT104" s="7"/>
      <c r="AGU104" s="7"/>
      <c r="AGV104" s="7"/>
      <c r="AGW104" s="7"/>
      <c r="AGX104" s="7"/>
      <c r="AGY104" s="7"/>
      <c r="AGZ104" s="7"/>
      <c r="AHA104" s="7"/>
      <c r="AHB104" s="7"/>
      <c r="AHC104" s="7"/>
      <c r="AHD104" s="7"/>
      <c r="AHE104" s="7"/>
      <c r="AHF104" s="7"/>
      <c r="AHG104" s="7"/>
      <c r="AHH104" s="7"/>
      <c r="AHI104" s="7"/>
      <c r="AHJ104" s="7"/>
      <c r="AHK104" s="7"/>
      <c r="AHL104" s="7"/>
      <c r="AHM104" s="7"/>
      <c r="AHN104" s="7"/>
      <c r="AHO104" s="7"/>
      <c r="AHP104" s="7"/>
      <c r="AHQ104" s="7"/>
      <c r="AHR104" s="7"/>
      <c r="AHS104" s="7"/>
      <c r="AHT104" s="7"/>
      <c r="AHU104" s="7"/>
      <c r="AHV104" s="7"/>
      <c r="AHW104" s="7"/>
      <c r="AHX104" s="7"/>
      <c r="AHY104" s="7"/>
      <c r="AHZ104" s="7"/>
      <c r="AIA104" s="7"/>
      <c r="AIB104" s="7"/>
      <c r="AIC104" s="7"/>
      <c r="AID104" s="7"/>
      <c r="AIE104" s="7"/>
      <c r="AIF104" s="7"/>
      <c r="AIG104" s="7"/>
      <c r="AIH104" s="7"/>
      <c r="AII104" s="7"/>
      <c r="AIJ104" s="7"/>
      <c r="AIK104" s="7"/>
      <c r="AIL104" s="7"/>
      <c r="AIM104" s="7"/>
      <c r="AIN104" s="7"/>
      <c r="AIO104" s="7"/>
      <c r="AIP104" s="7"/>
      <c r="AIQ104" s="7"/>
      <c r="AIR104" s="7"/>
      <c r="AIS104" s="7"/>
      <c r="AIT104" s="7"/>
      <c r="AIU104" s="7"/>
      <c r="AIV104" s="7"/>
      <c r="AIW104" s="7"/>
      <c r="AIX104" s="7"/>
      <c r="AIY104" s="7"/>
      <c r="AIZ104" s="7"/>
      <c r="AJA104" s="7"/>
      <c r="AJB104" s="7"/>
      <c r="AJC104" s="7"/>
      <c r="AJD104" s="7"/>
      <c r="AJE104" s="7"/>
      <c r="AJF104" s="7"/>
      <c r="AJG104" s="7"/>
      <c r="AJH104" s="7"/>
      <c r="AJI104" s="7"/>
      <c r="AJJ104" s="7"/>
      <c r="AJK104" s="7"/>
      <c r="AJL104" s="7"/>
      <c r="AJM104" s="7"/>
      <c r="AJN104" s="7"/>
      <c r="AJO104" s="7"/>
      <c r="AJP104" s="7"/>
      <c r="AJQ104" s="7"/>
      <c r="AJR104" s="7"/>
      <c r="AJS104" s="7"/>
      <c r="AJT104" s="7"/>
      <c r="AJU104" s="7"/>
      <c r="AJV104" s="7"/>
      <c r="AJW104" s="7"/>
      <c r="AJX104" s="7"/>
      <c r="AJY104" s="7"/>
      <c r="AJZ104" s="7"/>
      <c r="AKA104" s="7"/>
      <c r="AKB104" s="7"/>
      <c r="AKC104" s="7"/>
      <c r="AKD104" s="7"/>
      <c r="AKE104" s="7"/>
      <c r="AKF104" s="7"/>
      <c r="AKG104" s="7"/>
    </row>
    <row r="105" spans="1:969" ht="78.75" customHeight="1" x14ac:dyDescent="0.3">
      <c r="A105" s="261" t="s">
        <v>118</v>
      </c>
      <c r="B105" s="263">
        <v>2250471</v>
      </c>
      <c r="C105" s="254">
        <v>1750</v>
      </c>
      <c r="D105" s="198">
        <f t="shared" si="21"/>
        <v>0</v>
      </c>
      <c r="E105" s="198">
        <f t="shared" si="19"/>
        <v>1750</v>
      </c>
      <c r="F105" s="76">
        <f t="shared" si="18"/>
        <v>0</v>
      </c>
      <c r="G105" s="184">
        <v>0</v>
      </c>
      <c r="H105" s="184"/>
      <c r="I105" s="185" t="e">
        <f t="shared" si="17"/>
        <v>#DIV/0!</v>
      </c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86"/>
      <c r="Z105" s="186"/>
      <c r="AA105" s="186"/>
      <c r="AB105" s="186"/>
      <c r="AC105" s="4"/>
      <c r="AD105" s="4"/>
      <c r="AE105" s="4"/>
      <c r="AF105" s="4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6"/>
      <c r="BK105" s="6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  <c r="IS105" s="7"/>
      <c r="IT105" s="7"/>
      <c r="IU105" s="7"/>
      <c r="IV105" s="7"/>
      <c r="IW105" s="7"/>
      <c r="IX105" s="7"/>
      <c r="IY105" s="7"/>
      <c r="IZ105" s="7"/>
      <c r="JA105" s="7"/>
      <c r="JB105" s="7"/>
      <c r="JC105" s="7"/>
      <c r="JD105" s="7"/>
      <c r="JE105" s="7"/>
      <c r="JF105" s="7"/>
      <c r="JG105" s="7"/>
      <c r="JH105" s="7"/>
      <c r="JI105" s="7"/>
      <c r="JJ105" s="7"/>
      <c r="JK105" s="7"/>
      <c r="JL105" s="7"/>
      <c r="JM105" s="7"/>
      <c r="JN105" s="7"/>
      <c r="JO105" s="7"/>
      <c r="JP105" s="7"/>
      <c r="JQ105" s="7"/>
      <c r="JR105" s="7"/>
      <c r="JS105" s="7"/>
      <c r="JT105" s="7"/>
      <c r="JU105" s="7"/>
      <c r="JV105" s="7"/>
      <c r="JW105" s="7"/>
      <c r="JX105" s="7"/>
      <c r="JY105" s="7"/>
      <c r="JZ105" s="7"/>
      <c r="KA105" s="7"/>
      <c r="KB105" s="7"/>
      <c r="KC105" s="7"/>
      <c r="KD105" s="7"/>
      <c r="KE105" s="7"/>
      <c r="KF105" s="7"/>
      <c r="KG105" s="7"/>
      <c r="KH105" s="7"/>
      <c r="KI105" s="7"/>
      <c r="KJ105" s="7"/>
      <c r="KK105" s="7"/>
      <c r="KL105" s="7"/>
      <c r="KM105" s="7"/>
      <c r="KN105" s="7"/>
      <c r="KO105" s="7"/>
      <c r="KP105" s="7"/>
      <c r="KQ105" s="7"/>
      <c r="KR105" s="7"/>
      <c r="KS105" s="7"/>
      <c r="KT105" s="7"/>
      <c r="KU105" s="7"/>
      <c r="KV105" s="7"/>
      <c r="KW105" s="7"/>
      <c r="KX105" s="7"/>
      <c r="KY105" s="7"/>
      <c r="KZ105" s="7"/>
      <c r="LA105" s="7"/>
      <c r="LB105" s="7"/>
      <c r="LC105" s="7"/>
      <c r="LD105" s="7"/>
      <c r="LE105" s="7"/>
      <c r="LF105" s="7"/>
      <c r="LG105" s="7"/>
      <c r="LH105" s="7"/>
      <c r="LI105" s="7"/>
      <c r="LJ105" s="7"/>
      <c r="LK105" s="7"/>
      <c r="LL105" s="7"/>
      <c r="LM105" s="7"/>
      <c r="LN105" s="7"/>
      <c r="LO105" s="7"/>
      <c r="LP105" s="7"/>
      <c r="LQ105" s="7"/>
      <c r="LR105" s="7"/>
      <c r="LS105" s="7"/>
      <c r="LT105" s="7"/>
      <c r="LU105" s="7"/>
      <c r="LV105" s="7"/>
      <c r="LW105" s="7"/>
      <c r="LX105" s="7"/>
      <c r="LY105" s="7"/>
      <c r="LZ105" s="7"/>
      <c r="MA105" s="7"/>
      <c r="MB105" s="7"/>
      <c r="MC105" s="7"/>
      <c r="MD105" s="7"/>
      <c r="ME105" s="7"/>
      <c r="MF105" s="7"/>
      <c r="MG105" s="7"/>
      <c r="MH105" s="7"/>
      <c r="MI105" s="7"/>
      <c r="MJ105" s="7"/>
      <c r="MK105" s="7"/>
      <c r="ML105" s="7"/>
      <c r="MM105" s="7"/>
      <c r="MN105" s="7"/>
      <c r="MO105" s="7"/>
      <c r="MP105" s="7"/>
      <c r="MQ105" s="7"/>
      <c r="MR105" s="7"/>
      <c r="MS105" s="7"/>
      <c r="MT105" s="7"/>
      <c r="MU105" s="7"/>
      <c r="MV105" s="7"/>
      <c r="MW105" s="7"/>
      <c r="MX105" s="7"/>
      <c r="MY105" s="7"/>
      <c r="MZ105" s="7"/>
      <c r="NA105" s="7"/>
      <c r="NB105" s="7"/>
      <c r="NC105" s="7"/>
      <c r="ND105" s="7"/>
      <c r="NE105" s="7"/>
      <c r="NF105" s="7"/>
      <c r="NG105" s="7"/>
      <c r="NH105" s="7"/>
      <c r="NI105" s="7"/>
      <c r="NJ105" s="7"/>
      <c r="NK105" s="7"/>
      <c r="NL105" s="7"/>
      <c r="NM105" s="7"/>
      <c r="NN105" s="7"/>
      <c r="NO105" s="7"/>
      <c r="NP105" s="7"/>
      <c r="NQ105" s="7"/>
      <c r="NR105" s="7"/>
      <c r="NS105" s="7"/>
      <c r="NT105" s="7"/>
      <c r="NU105" s="7"/>
      <c r="NV105" s="7"/>
      <c r="NW105" s="7"/>
      <c r="NX105" s="7"/>
      <c r="NY105" s="7"/>
      <c r="NZ105" s="7"/>
      <c r="OA105" s="7"/>
      <c r="OB105" s="7"/>
      <c r="OC105" s="7"/>
      <c r="OD105" s="7"/>
      <c r="OE105" s="7"/>
      <c r="OF105" s="7"/>
      <c r="OG105" s="7"/>
      <c r="OH105" s="7"/>
      <c r="OI105" s="7"/>
      <c r="OJ105" s="7"/>
      <c r="OK105" s="7"/>
      <c r="OL105" s="7"/>
      <c r="OM105" s="7"/>
      <c r="ON105" s="7"/>
      <c r="OO105" s="7"/>
      <c r="OP105" s="7"/>
      <c r="OQ105" s="7"/>
      <c r="OR105" s="7"/>
      <c r="OS105" s="7"/>
      <c r="OT105" s="7"/>
      <c r="OU105" s="7"/>
      <c r="OV105" s="7"/>
      <c r="OW105" s="7"/>
      <c r="OX105" s="7"/>
      <c r="OY105" s="7"/>
      <c r="OZ105" s="7"/>
      <c r="PA105" s="7"/>
      <c r="PB105" s="7"/>
      <c r="PC105" s="7"/>
      <c r="PD105" s="7"/>
      <c r="PE105" s="7"/>
      <c r="PF105" s="7"/>
      <c r="PG105" s="7"/>
      <c r="PH105" s="7"/>
      <c r="PI105" s="7"/>
      <c r="PJ105" s="7"/>
      <c r="PK105" s="7"/>
      <c r="PL105" s="7"/>
      <c r="PM105" s="7"/>
      <c r="PN105" s="7"/>
      <c r="PO105" s="7"/>
      <c r="PP105" s="7"/>
      <c r="PQ105" s="7"/>
      <c r="PR105" s="7"/>
      <c r="PS105" s="7"/>
      <c r="PT105" s="7"/>
      <c r="PU105" s="7"/>
      <c r="PV105" s="7"/>
      <c r="PW105" s="7"/>
      <c r="PX105" s="7"/>
      <c r="PY105" s="7"/>
      <c r="PZ105" s="7"/>
      <c r="QA105" s="7"/>
      <c r="QB105" s="7"/>
      <c r="QC105" s="7"/>
      <c r="QD105" s="7"/>
      <c r="QE105" s="7"/>
      <c r="QF105" s="7"/>
      <c r="QG105" s="7"/>
      <c r="QH105" s="7"/>
      <c r="QI105" s="7"/>
      <c r="QJ105" s="7"/>
      <c r="QK105" s="7"/>
      <c r="QL105" s="7"/>
      <c r="QM105" s="7"/>
      <c r="QN105" s="7"/>
      <c r="QO105" s="7"/>
      <c r="QP105" s="7"/>
      <c r="QQ105" s="7"/>
      <c r="QR105" s="7"/>
      <c r="QS105" s="7"/>
      <c r="QT105" s="7"/>
      <c r="QU105" s="7"/>
      <c r="QV105" s="7"/>
      <c r="QW105" s="7"/>
      <c r="QX105" s="7"/>
      <c r="QY105" s="7"/>
      <c r="QZ105" s="7"/>
      <c r="RA105" s="7"/>
      <c r="RB105" s="7"/>
      <c r="RC105" s="7"/>
      <c r="RD105" s="7"/>
      <c r="RE105" s="7"/>
      <c r="RF105" s="7"/>
      <c r="RG105" s="7"/>
      <c r="RH105" s="7"/>
      <c r="RI105" s="7"/>
      <c r="RJ105" s="7"/>
      <c r="RK105" s="7"/>
      <c r="RL105" s="7"/>
      <c r="RM105" s="7"/>
      <c r="RN105" s="7"/>
      <c r="RO105" s="7"/>
      <c r="RP105" s="7"/>
      <c r="RQ105" s="7"/>
      <c r="RR105" s="7"/>
      <c r="RS105" s="7"/>
      <c r="RT105" s="7"/>
      <c r="RU105" s="7"/>
      <c r="RV105" s="7"/>
      <c r="RW105" s="7"/>
      <c r="RX105" s="7"/>
      <c r="RY105" s="7"/>
      <c r="RZ105" s="7"/>
      <c r="SA105" s="7"/>
      <c r="SB105" s="7"/>
      <c r="SC105" s="7"/>
      <c r="SD105" s="7"/>
      <c r="SE105" s="7"/>
      <c r="SF105" s="7"/>
      <c r="SG105" s="7"/>
      <c r="SH105" s="7"/>
      <c r="SI105" s="7"/>
      <c r="SJ105" s="7"/>
      <c r="SK105" s="7"/>
      <c r="SL105" s="7"/>
      <c r="SM105" s="7"/>
      <c r="SN105" s="7"/>
      <c r="SO105" s="7"/>
      <c r="SP105" s="7"/>
      <c r="SQ105" s="7"/>
      <c r="SR105" s="7"/>
      <c r="SS105" s="7"/>
      <c r="ST105" s="7"/>
      <c r="SU105" s="7"/>
      <c r="SV105" s="7"/>
      <c r="SW105" s="7"/>
      <c r="SX105" s="7"/>
      <c r="SY105" s="7"/>
      <c r="SZ105" s="7"/>
      <c r="TA105" s="7"/>
      <c r="TB105" s="7"/>
      <c r="TC105" s="7"/>
      <c r="TD105" s="7"/>
      <c r="TE105" s="7"/>
      <c r="TF105" s="7"/>
      <c r="TG105" s="7"/>
      <c r="TH105" s="7"/>
      <c r="TI105" s="7"/>
      <c r="TJ105" s="7"/>
      <c r="TK105" s="7"/>
      <c r="TL105" s="7"/>
      <c r="TM105" s="7"/>
      <c r="TN105" s="7"/>
      <c r="TO105" s="7"/>
      <c r="TP105" s="7"/>
      <c r="TQ105" s="7"/>
      <c r="TR105" s="7"/>
      <c r="TS105" s="7"/>
      <c r="TT105" s="7"/>
      <c r="TU105" s="7"/>
      <c r="TV105" s="7"/>
      <c r="TW105" s="7"/>
      <c r="TX105" s="7"/>
      <c r="TY105" s="7"/>
      <c r="TZ105" s="7"/>
      <c r="UA105" s="7"/>
      <c r="UB105" s="7"/>
      <c r="UC105" s="7"/>
      <c r="UD105" s="7"/>
      <c r="UE105" s="7"/>
      <c r="UF105" s="7"/>
      <c r="UG105" s="7"/>
      <c r="UH105" s="7"/>
      <c r="UI105" s="7"/>
      <c r="UJ105" s="7"/>
      <c r="UK105" s="7"/>
      <c r="UL105" s="7"/>
      <c r="UM105" s="7"/>
      <c r="UN105" s="7"/>
      <c r="UO105" s="7"/>
      <c r="UP105" s="7"/>
      <c r="UQ105" s="7"/>
      <c r="UR105" s="7"/>
      <c r="US105" s="7"/>
      <c r="UT105" s="7"/>
      <c r="UU105" s="7"/>
      <c r="UV105" s="7"/>
      <c r="UW105" s="7"/>
      <c r="UX105" s="7"/>
      <c r="UY105" s="7"/>
      <c r="UZ105" s="7"/>
      <c r="VA105" s="7"/>
      <c r="VB105" s="7"/>
      <c r="VC105" s="7"/>
      <c r="VD105" s="7"/>
      <c r="VE105" s="7"/>
      <c r="VF105" s="7"/>
      <c r="VG105" s="7"/>
      <c r="VH105" s="7"/>
      <c r="VI105" s="7"/>
      <c r="VJ105" s="7"/>
      <c r="VK105" s="7"/>
      <c r="VL105" s="7"/>
      <c r="VM105" s="7"/>
      <c r="VN105" s="7"/>
      <c r="VO105" s="7"/>
      <c r="VP105" s="7"/>
      <c r="VQ105" s="7"/>
      <c r="VR105" s="7"/>
      <c r="VS105" s="7"/>
      <c r="VT105" s="7"/>
      <c r="VU105" s="7"/>
      <c r="VV105" s="7"/>
      <c r="VW105" s="7"/>
      <c r="VX105" s="7"/>
      <c r="VY105" s="7"/>
      <c r="VZ105" s="7"/>
      <c r="WA105" s="7"/>
      <c r="WB105" s="7"/>
      <c r="WC105" s="7"/>
      <c r="WD105" s="7"/>
      <c r="WE105" s="7"/>
      <c r="WF105" s="7"/>
      <c r="WG105" s="7"/>
      <c r="WH105" s="7"/>
      <c r="WI105" s="7"/>
      <c r="WJ105" s="7"/>
      <c r="WK105" s="7"/>
      <c r="WL105" s="7"/>
      <c r="WM105" s="7"/>
      <c r="WN105" s="7"/>
      <c r="WO105" s="7"/>
      <c r="WP105" s="7"/>
      <c r="WQ105" s="7"/>
      <c r="WR105" s="7"/>
      <c r="WS105" s="7"/>
      <c r="WT105" s="7"/>
      <c r="WU105" s="7"/>
      <c r="WV105" s="7"/>
      <c r="WW105" s="7"/>
      <c r="WX105" s="7"/>
      <c r="WY105" s="7"/>
      <c r="WZ105" s="7"/>
      <c r="XA105" s="7"/>
      <c r="XB105" s="7"/>
      <c r="XC105" s="7"/>
      <c r="XD105" s="7"/>
      <c r="XE105" s="7"/>
      <c r="XF105" s="7"/>
      <c r="XG105" s="7"/>
      <c r="XH105" s="7"/>
      <c r="XI105" s="7"/>
      <c r="XJ105" s="7"/>
      <c r="XK105" s="7"/>
      <c r="XL105" s="7"/>
      <c r="XM105" s="7"/>
      <c r="XN105" s="7"/>
      <c r="XO105" s="7"/>
      <c r="XP105" s="7"/>
      <c r="XQ105" s="7"/>
      <c r="XR105" s="7"/>
      <c r="XS105" s="7"/>
      <c r="XT105" s="7"/>
      <c r="XU105" s="7"/>
      <c r="XV105" s="7"/>
      <c r="XW105" s="7"/>
      <c r="XX105" s="7"/>
      <c r="XY105" s="7"/>
      <c r="XZ105" s="7"/>
      <c r="YA105" s="7"/>
      <c r="YB105" s="7"/>
      <c r="YC105" s="7"/>
      <c r="YD105" s="7"/>
      <c r="YE105" s="7"/>
      <c r="YF105" s="7"/>
      <c r="YG105" s="7"/>
      <c r="YH105" s="7"/>
      <c r="YI105" s="7"/>
      <c r="YJ105" s="7"/>
      <c r="YK105" s="7"/>
      <c r="YL105" s="7"/>
      <c r="YM105" s="7"/>
      <c r="YN105" s="7"/>
      <c r="YO105" s="7"/>
      <c r="YP105" s="7"/>
      <c r="YQ105" s="7"/>
      <c r="YR105" s="7"/>
      <c r="YS105" s="7"/>
      <c r="YT105" s="7"/>
      <c r="YU105" s="7"/>
      <c r="YV105" s="7"/>
      <c r="YW105" s="7"/>
      <c r="YX105" s="7"/>
      <c r="YY105" s="7"/>
      <c r="YZ105" s="7"/>
      <c r="ZA105" s="7"/>
      <c r="ZB105" s="7"/>
      <c r="ZC105" s="7"/>
      <c r="ZD105" s="7"/>
      <c r="ZE105" s="7"/>
      <c r="ZF105" s="7"/>
      <c r="ZG105" s="7"/>
      <c r="ZH105" s="7"/>
      <c r="ZI105" s="7"/>
      <c r="ZJ105" s="7"/>
      <c r="ZK105" s="7"/>
      <c r="ZL105" s="7"/>
      <c r="ZM105" s="7"/>
      <c r="ZN105" s="7"/>
      <c r="ZO105" s="7"/>
      <c r="ZP105" s="7"/>
      <c r="ZQ105" s="7"/>
      <c r="ZR105" s="7"/>
      <c r="ZS105" s="7"/>
      <c r="ZT105" s="7"/>
      <c r="ZU105" s="7"/>
      <c r="ZV105" s="7"/>
      <c r="ZW105" s="7"/>
      <c r="ZX105" s="7"/>
      <c r="ZY105" s="7"/>
      <c r="ZZ105" s="7"/>
      <c r="AAA105" s="7"/>
      <c r="AAB105" s="7"/>
      <c r="AAC105" s="7"/>
      <c r="AAD105" s="7"/>
      <c r="AAE105" s="7"/>
      <c r="AAF105" s="7"/>
      <c r="AAG105" s="7"/>
      <c r="AAH105" s="7"/>
      <c r="AAI105" s="7"/>
      <c r="AAJ105" s="7"/>
      <c r="AAK105" s="7"/>
      <c r="AAL105" s="7"/>
      <c r="AAM105" s="7"/>
      <c r="AAN105" s="7"/>
      <c r="AAO105" s="7"/>
      <c r="AAP105" s="7"/>
      <c r="AAQ105" s="7"/>
      <c r="AAR105" s="7"/>
      <c r="AAS105" s="7"/>
      <c r="AAT105" s="7"/>
      <c r="AAU105" s="7"/>
      <c r="AAV105" s="7"/>
      <c r="AAW105" s="7"/>
      <c r="AAX105" s="7"/>
      <c r="AAY105" s="7"/>
      <c r="AAZ105" s="7"/>
      <c r="ABA105" s="7"/>
      <c r="ABB105" s="7"/>
      <c r="ABC105" s="7"/>
      <c r="ABD105" s="7"/>
      <c r="ABE105" s="7"/>
      <c r="ABF105" s="7"/>
      <c r="ABG105" s="7"/>
      <c r="ABH105" s="7"/>
      <c r="ABI105" s="7"/>
      <c r="ABJ105" s="7"/>
      <c r="ABK105" s="7"/>
      <c r="ABL105" s="7"/>
      <c r="ABM105" s="7"/>
      <c r="ABN105" s="7"/>
      <c r="ABO105" s="7"/>
      <c r="ABP105" s="7"/>
      <c r="ABQ105" s="7"/>
      <c r="ABR105" s="7"/>
      <c r="ABS105" s="7"/>
      <c r="ABT105" s="7"/>
      <c r="ABU105" s="7"/>
      <c r="ABV105" s="7"/>
      <c r="ABW105" s="7"/>
      <c r="ABX105" s="7"/>
      <c r="ABY105" s="7"/>
      <c r="ABZ105" s="7"/>
      <c r="ACA105" s="7"/>
      <c r="ACB105" s="7"/>
      <c r="ACC105" s="7"/>
      <c r="ACD105" s="7"/>
      <c r="ACE105" s="7"/>
      <c r="ACF105" s="7"/>
      <c r="ACG105" s="7"/>
      <c r="ACH105" s="7"/>
      <c r="ACI105" s="7"/>
      <c r="ACJ105" s="7"/>
      <c r="ACK105" s="7"/>
      <c r="ACL105" s="7"/>
      <c r="ACM105" s="7"/>
      <c r="ACN105" s="7"/>
      <c r="ACO105" s="7"/>
      <c r="ACP105" s="7"/>
      <c r="ACQ105" s="7"/>
      <c r="ACR105" s="7"/>
      <c r="ACS105" s="7"/>
      <c r="ACT105" s="7"/>
      <c r="ACU105" s="7"/>
      <c r="ACV105" s="7"/>
      <c r="ACW105" s="7"/>
      <c r="ACX105" s="7"/>
      <c r="ACY105" s="7"/>
      <c r="ACZ105" s="7"/>
      <c r="ADA105" s="7"/>
      <c r="ADB105" s="7"/>
      <c r="ADC105" s="7"/>
      <c r="ADD105" s="7"/>
      <c r="ADE105" s="7"/>
      <c r="ADF105" s="7"/>
      <c r="ADG105" s="7"/>
      <c r="ADH105" s="7"/>
      <c r="ADI105" s="7"/>
      <c r="ADJ105" s="7"/>
      <c r="ADK105" s="7"/>
      <c r="ADL105" s="7"/>
      <c r="ADM105" s="7"/>
      <c r="ADN105" s="7"/>
      <c r="ADO105" s="7"/>
      <c r="ADP105" s="7"/>
      <c r="ADQ105" s="7"/>
      <c r="ADR105" s="7"/>
      <c r="ADS105" s="7"/>
      <c r="ADT105" s="7"/>
      <c r="ADU105" s="7"/>
      <c r="ADV105" s="7"/>
      <c r="ADW105" s="7"/>
      <c r="ADX105" s="7"/>
      <c r="ADY105" s="7"/>
      <c r="ADZ105" s="7"/>
      <c r="AEA105" s="7"/>
      <c r="AEB105" s="7"/>
      <c r="AEC105" s="7"/>
      <c r="AED105" s="7"/>
      <c r="AEE105" s="7"/>
      <c r="AEF105" s="7"/>
      <c r="AEG105" s="7"/>
      <c r="AEH105" s="7"/>
      <c r="AEI105" s="7"/>
      <c r="AEJ105" s="7"/>
      <c r="AEK105" s="7"/>
      <c r="AEL105" s="7"/>
      <c r="AEM105" s="7"/>
      <c r="AEN105" s="7"/>
      <c r="AEO105" s="7"/>
      <c r="AEP105" s="7"/>
      <c r="AEQ105" s="7"/>
      <c r="AER105" s="7"/>
      <c r="AES105" s="7"/>
      <c r="AET105" s="7"/>
      <c r="AEU105" s="7"/>
      <c r="AEV105" s="7"/>
      <c r="AEW105" s="7"/>
      <c r="AEX105" s="7"/>
      <c r="AEY105" s="7"/>
      <c r="AEZ105" s="7"/>
      <c r="AFA105" s="7"/>
      <c r="AFB105" s="7"/>
      <c r="AFC105" s="7"/>
      <c r="AFD105" s="7"/>
      <c r="AFE105" s="7"/>
      <c r="AFF105" s="7"/>
      <c r="AFG105" s="7"/>
      <c r="AFH105" s="7"/>
      <c r="AFI105" s="7"/>
      <c r="AFJ105" s="7"/>
      <c r="AFK105" s="7"/>
      <c r="AFL105" s="7"/>
      <c r="AFM105" s="7"/>
      <c r="AFN105" s="7"/>
      <c r="AFO105" s="7"/>
      <c r="AFP105" s="7"/>
      <c r="AFQ105" s="7"/>
      <c r="AFR105" s="7"/>
      <c r="AFS105" s="7"/>
      <c r="AFT105" s="7"/>
      <c r="AFU105" s="7"/>
      <c r="AFV105" s="7"/>
      <c r="AFW105" s="7"/>
      <c r="AFX105" s="7"/>
      <c r="AFY105" s="7"/>
      <c r="AFZ105" s="7"/>
      <c r="AGA105" s="7"/>
      <c r="AGB105" s="7"/>
      <c r="AGC105" s="7"/>
      <c r="AGD105" s="7"/>
      <c r="AGE105" s="7"/>
      <c r="AGF105" s="7"/>
      <c r="AGG105" s="7"/>
      <c r="AGH105" s="7"/>
      <c r="AGI105" s="7"/>
      <c r="AGJ105" s="7"/>
      <c r="AGK105" s="7"/>
      <c r="AGL105" s="7"/>
      <c r="AGM105" s="7"/>
      <c r="AGN105" s="7"/>
      <c r="AGO105" s="7"/>
      <c r="AGP105" s="7"/>
      <c r="AGQ105" s="7"/>
      <c r="AGR105" s="7"/>
      <c r="AGS105" s="7"/>
      <c r="AGT105" s="7"/>
      <c r="AGU105" s="7"/>
      <c r="AGV105" s="7"/>
      <c r="AGW105" s="7"/>
      <c r="AGX105" s="7"/>
      <c r="AGY105" s="7"/>
      <c r="AGZ105" s="7"/>
      <c r="AHA105" s="7"/>
      <c r="AHB105" s="7"/>
      <c r="AHC105" s="7"/>
      <c r="AHD105" s="7"/>
      <c r="AHE105" s="7"/>
      <c r="AHF105" s="7"/>
      <c r="AHG105" s="7"/>
      <c r="AHH105" s="7"/>
      <c r="AHI105" s="7"/>
      <c r="AHJ105" s="7"/>
      <c r="AHK105" s="7"/>
      <c r="AHL105" s="7"/>
      <c r="AHM105" s="7"/>
      <c r="AHN105" s="7"/>
      <c r="AHO105" s="7"/>
      <c r="AHP105" s="7"/>
      <c r="AHQ105" s="7"/>
      <c r="AHR105" s="7"/>
      <c r="AHS105" s="7"/>
      <c r="AHT105" s="7"/>
      <c r="AHU105" s="7"/>
      <c r="AHV105" s="7"/>
      <c r="AHW105" s="7"/>
      <c r="AHX105" s="7"/>
      <c r="AHY105" s="7"/>
      <c r="AHZ105" s="7"/>
      <c r="AIA105" s="7"/>
      <c r="AIB105" s="7"/>
      <c r="AIC105" s="7"/>
      <c r="AID105" s="7"/>
      <c r="AIE105" s="7"/>
      <c r="AIF105" s="7"/>
      <c r="AIG105" s="7"/>
      <c r="AIH105" s="7"/>
      <c r="AII105" s="7"/>
      <c r="AIJ105" s="7"/>
      <c r="AIK105" s="7"/>
      <c r="AIL105" s="7"/>
      <c r="AIM105" s="7"/>
      <c r="AIN105" s="7"/>
      <c r="AIO105" s="7"/>
      <c r="AIP105" s="7"/>
      <c r="AIQ105" s="7"/>
      <c r="AIR105" s="7"/>
      <c r="AIS105" s="7"/>
      <c r="AIT105" s="7"/>
      <c r="AIU105" s="7"/>
      <c r="AIV105" s="7"/>
      <c r="AIW105" s="7"/>
      <c r="AIX105" s="7"/>
      <c r="AIY105" s="7"/>
      <c r="AIZ105" s="7"/>
      <c r="AJA105" s="7"/>
      <c r="AJB105" s="7"/>
      <c r="AJC105" s="7"/>
      <c r="AJD105" s="7"/>
      <c r="AJE105" s="7"/>
      <c r="AJF105" s="7"/>
      <c r="AJG105" s="7"/>
      <c r="AJH105" s="7"/>
      <c r="AJI105" s="7"/>
      <c r="AJJ105" s="7"/>
      <c r="AJK105" s="7"/>
      <c r="AJL105" s="7"/>
      <c r="AJM105" s="7"/>
      <c r="AJN105" s="7"/>
      <c r="AJO105" s="7"/>
      <c r="AJP105" s="7"/>
      <c r="AJQ105" s="7"/>
      <c r="AJR105" s="7"/>
      <c r="AJS105" s="7"/>
      <c r="AJT105" s="7"/>
      <c r="AJU105" s="7"/>
      <c r="AJV105" s="7"/>
      <c r="AJW105" s="7"/>
      <c r="AJX105" s="7"/>
      <c r="AJY105" s="7"/>
      <c r="AJZ105" s="7"/>
      <c r="AKA105" s="7"/>
      <c r="AKB105" s="7"/>
      <c r="AKC105" s="7"/>
      <c r="AKD105" s="7"/>
      <c r="AKE105" s="7"/>
      <c r="AKF105" s="7"/>
      <c r="AKG105" s="7"/>
    </row>
    <row r="106" spans="1:969" s="265" customFormat="1" ht="25.5" customHeight="1" x14ac:dyDescent="0.3">
      <c r="A106" s="219" t="s">
        <v>35</v>
      </c>
      <c r="B106" s="220">
        <v>226</v>
      </c>
      <c r="C106" s="221">
        <f t="shared" ref="C106:H106" si="22">SUM(C107:C117)</f>
        <v>2788474</v>
      </c>
      <c r="D106" s="221">
        <f t="shared" si="22"/>
        <v>458221.75</v>
      </c>
      <c r="E106" s="221">
        <f t="shared" si="22"/>
        <v>2330252.25</v>
      </c>
      <c r="F106" s="97">
        <f t="shared" si="18"/>
        <v>16.432706562801016</v>
      </c>
      <c r="G106" s="221">
        <f t="shared" si="22"/>
        <v>866531</v>
      </c>
      <c r="H106" s="221">
        <f t="shared" si="22"/>
        <v>458221.75</v>
      </c>
      <c r="I106" s="221">
        <f t="shared" si="17"/>
        <v>52.880018141301356</v>
      </c>
      <c r="J106" s="222"/>
      <c r="K106" s="222"/>
      <c r="L106" s="222"/>
      <c r="M106" s="222"/>
      <c r="N106" s="222"/>
      <c r="O106" s="222"/>
      <c r="P106" s="222"/>
      <c r="Q106" s="222"/>
      <c r="R106" s="222"/>
      <c r="S106" s="222"/>
      <c r="T106" s="222"/>
      <c r="U106" s="222"/>
      <c r="V106" s="222"/>
      <c r="W106" s="222"/>
      <c r="X106" s="222"/>
      <c r="Y106" s="222"/>
      <c r="Z106" s="222"/>
      <c r="AA106" s="222"/>
      <c r="AB106" s="222"/>
      <c r="AC106" s="200"/>
      <c r="AD106" s="200"/>
      <c r="AE106" s="200"/>
      <c r="AF106" s="200"/>
      <c r="AG106" s="200"/>
      <c r="AH106" s="200"/>
      <c r="AI106" s="200"/>
      <c r="AJ106" s="200"/>
      <c r="AK106" s="200"/>
      <c r="AL106" s="200"/>
      <c r="AM106" s="200"/>
      <c r="AN106" s="200"/>
      <c r="AO106" s="200"/>
      <c r="AP106" s="200"/>
      <c r="AQ106" s="200"/>
      <c r="AR106" s="200"/>
      <c r="AS106" s="200"/>
      <c r="AT106" s="200"/>
      <c r="AU106" s="200"/>
      <c r="AV106" s="200"/>
      <c r="AW106" s="200"/>
      <c r="AX106" s="200"/>
      <c r="AY106" s="200"/>
      <c r="AZ106" s="200"/>
      <c r="BA106" s="200"/>
      <c r="BB106" s="200"/>
      <c r="BC106" s="200"/>
      <c r="BD106" s="200"/>
      <c r="BE106" s="200"/>
      <c r="BF106" s="200"/>
      <c r="BG106" s="200"/>
      <c r="BH106" s="200"/>
      <c r="BI106" s="200"/>
      <c r="BJ106" s="264"/>
      <c r="BK106" s="264"/>
    </row>
    <row r="107" spans="1:969" ht="18.75" x14ac:dyDescent="0.3">
      <c r="A107" s="266" t="s">
        <v>119</v>
      </c>
      <c r="B107" s="267">
        <v>2260001</v>
      </c>
      <c r="C107" s="232">
        <v>222338</v>
      </c>
      <c r="D107" s="184">
        <f>H107</f>
        <v>0</v>
      </c>
      <c r="E107" s="198">
        <f t="shared" si="19"/>
        <v>222338</v>
      </c>
      <c r="F107" s="76">
        <f t="shared" si="18"/>
        <v>0</v>
      </c>
      <c r="G107" s="184">
        <v>0</v>
      </c>
      <c r="H107" s="184"/>
      <c r="I107" s="185" t="e">
        <f t="shared" si="17"/>
        <v>#DIV/0!</v>
      </c>
      <c r="J107" s="186"/>
      <c r="K107" s="186"/>
      <c r="L107" s="186"/>
      <c r="M107" s="186"/>
      <c r="N107" s="186"/>
      <c r="O107" s="186"/>
      <c r="P107" s="186"/>
      <c r="Q107" s="186"/>
      <c r="R107" s="186"/>
      <c r="S107" s="186"/>
      <c r="T107" s="186"/>
      <c r="U107" s="186"/>
      <c r="V107" s="186"/>
      <c r="W107" s="186"/>
      <c r="X107" s="186"/>
      <c r="Y107" s="186"/>
      <c r="Z107" s="186"/>
      <c r="AA107" s="186"/>
      <c r="AB107" s="186"/>
      <c r="AC107" s="4"/>
      <c r="AD107" s="4"/>
      <c r="AE107" s="4"/>
      <c r="AF107" s="4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6"/>
      <c r="BK107" s="6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  <c r="IR107" s="7"/>
      <c r="IS107" s="7"/>
      <c r="IT107" s="7"/>
      <c r="IU107" s="7"/>
      <c r="IV107" s="7"/>
      <c r="IW107" s="7"/>
      <c r="IX107" s="7"/>
      <c r="IY107" s="7"/>
      <c r="IZ107" s="7"/>
      <c r="JA107" s="7"/>
      <c r="JB107" s="7"/>
      <c r="JC107" s="7"/>
      <c r="JD107" s="7"/>
      <c r="JE107" s="7"/>
      <c r="JF107" s="7"/>
      <c r="JG107" s="7"/>
      <c r="JH107" s="7"/>
      <c r="JI107" s="7"/>
      <c r="JJ107" s="7"/>
      <c r="JK107" s="7"/>
      <c r="JL107" s="7"/>
      <c r="JM107" s="7"/>
      <c r="JN107" s="7"/>
      <c r="JO107" s="7"/>
      <c r="JP107" s="7"/>
      <c r="JQ107" s="7"/>
      <c r="JR107" s="7"/>
      <c r="JS107" s="7"/>
      <c r="JT107" s="7"/>
      <c r="JU107" s="7"/>
      <c r="JV107" s="7"/>
      <c r="JW107" s="7"/>
      <c r="JX107" s="7"/>
      <c r="JY107" s="7"/>
      <c r="JZ107" s="7"/>
      <c r="KA107" s="7"/>
      <c r="KB107" s="7"/>
      <c r="KC107" s="7"/>
      <c r="KD107" s="7"/>
      <c r="KE107" s="7"/>
      <c r="KF107" s="7"/>
      <c r="KG107" s="7"/>
      <c r="KH107" s="7"/>
      <c r="KI107" s="7"/>
      <c r="KJ107" s="7"/>
      <c r="KK107" s="7"/>
      <c r="KL107" s="7"/>
      <c r="KM107" s="7"/>
      <c r="KN107" s="7"/>
      <c r="KO107" s="7"/>
      <c r="KP107" s="7"/>
      <c r="KQ107" s="7"/>
      <c r="KR107" s="7"/>
      <c r="KS107" s="7"/>
      <c r="KT107" s="7"/>
      <c r="KU107" s="7"/>
      <c r="KV107" s="7"/>
      <c r="KW107" s="7"/>
      <c r="KX107" s="7"/>
      <c r="KY107" s="7"/>
      <c r="KZ107" s="7"/>
      <c r="LA107" s="7"/>
      <c r="LB107" s="7"/>
      <c r="LC107" s="7"/>
      <c r="LD107" s="7"/>
      <c r="LE107" s="7"/>
      <c r="LF107" s="7"/>
      <c r="LG107" s="7"/>
      <c r="LH107" s="7"/>
      <c r="LI107" s="7"/>
      <c r="LJ107" s="7"/>
      <c r="LK107" s="7"/>
      <c r="LL107" s="7"/>
      <c r="LM107" s="7"/>
      <c r="LN107" s="7"/>
      <c r="LO107" s="7"/>
      <c r="LP107" s="7"/>
      <c r="LQ107" s="7"/>
      <c r="LR107" s="7"/>
      <c r="LS107" s="7"/>
      <c r="LT107" s="7"/>
      <c r="LU107" s="7"/>
      <c r="LV107" s="7"/>
      <c r="LW107" s="7"/>
      <c r="LX107" s="7"/>
      <c r="LY107" s="7"/>
      <c r="LZ107" s="7"/>
      <c r="MA107" s="7"/>
      <c r="MB107" s="7"/>
      <c r="MC107" s="7"/>
      <c r="MD107" s="7"/>
      <c r="ME107" s="7"/>
      <c r="MF107" s="7"/>
      <c r="MG107" s="7"/>
      <c r="MH107" s="7"/>
      <c r="MI107" s="7"/>
      <c r="MJ107" s="7"/>
      <c r="MK107" s="7"/>
      <c r="ML107" s="7"/>
      <c r="MM107" s="7"/>
      <c r="MN107" s="7"/>
      <c r="MO107" s="7"/>
      <c r="MP107" s="7"/>
      <c r="MQ107" s="7"/>
      <c r="MR107" s="7"/>
      <c r="MS107" s="7"/>
      <c r="MT107" s="7"/>
      <c r="MU107" s="7"/>
      <c r="MV107" s="7"/>
      <c r="MW107" s="7"/>
      <c r="MX107" s="7"/>
      <c r="MY107" s="7"/>
      <c r="MZ107" s="7"/>
      <c r="NA107" s="7"/>
      <c r="NB107" s="7"/>
      <c r="NC107" s="7"/>
      <c r="ND107" s="7"/>
      <c r="NE107" s="7"/>
      <c r="NF107" s="7"/>
      <c r="NG107" s="7"/>
      <c r="NH107" s="7"/>
      <c r="NI107" s="7"/>
      <c r="NJ107" s="7"/>
      <c r="NK107" s="7"/>
      <c r="NL107" s="7"/>
      <c r="NM107" s="7"/>
      <c r="NN107" s="7"/>
      <c r="NO107" s="7"/>
      <c r="NP107" s="7"/>
      <c r="NQ107" s="7"/>
      <c r="NR107" s="7"/>
      <c r="NS107" s="7"/>
      <c r="NT107" s="7"/>
      <c r="NU107" s="7"/>
      <c r="NV107" s="7"/>
      <c r="NW107" s="7"/>
      <c r="NX107" s="7"/>
      <c r="NY107" s="7"/>
      <c r="NZ107" s="7"/>
      <c r="OA107" s="7"/>
      <c r="OB107" s="7"/>
      <c r="OC107" s="7"/>
      <c r="OD107" s="7"/>
      <c r="OE107" s="7"/>
      <c r="OF107" s="7"/>
      <c r="OG107" s="7"/>
      <c r="OH107" s="7"/>
      <c r="OI107" s="7"/>
      <c r="OJ107" s="7"/>
      <c r="OK107" s="7"/>
      <c r="OL107" s="7"/>
      <c r="OM107" s="7"/>
      <c r="ON107" s="7"/>
      <c r="OO107" s="7"/>
      <c r="OP107" s="7"/>
      <c r="OQ107" s="7"/>
      <c r="OR107" s="7"/>
      <c r="OS107" s="7"/>
      <c r="OT107" s="7"/>
      <c r="OU107" s="7"/>
      <c r="OV107" s="7"/>
      <c r="OW107" s="7"/>
      <c r="OX107" s="7"/>
      <c r="OY107" s="7"/>
      <c r="OZ107" s="7"/>
      <c r="PA107" s="7"/>
      <c r="PB107" s="7"/>
      <c r="PC107" s="7"/>
      <c r="PD107" s="7"/>
      <c r="PE107" s="7"/>
      <c r="PF107" s="7"/>
      <c r="PG107" s="7"/>
      <c r="PH107" s="7"/>
      <c r="PI107" s="7"/>
      <c r="PJ107" s="7"/>
      <c r="PK107" s="7"/>
      <c r="PL107" s="7"/>
      <c r="PM107" s="7"/>
      <c r="PN107" s="7"/>
      <c r="PO107" s="7"/>
      <c r="PP107" s="7"/>
      <c r="PQ107" s="7"/>
      <c r="PR107" s="7"/>
      <c r="PS107" s="7"/>
      <c r="PT107" s="7"/>
      <c r="PU107" s="7"/>
      <c r="PV107" s="7"/>
      <c r="PW107" s="7"/>
      <c r="PX107" s="7"/>
      <c r="PY107" s="7"/>
      <c r="PZ107" s="7"/>
      <c r="QA107" s="7"/>
      <c r="QB107" s="7"/>
      <c r="QC107" s="7"/>
      <c r="QD107" s="7"/>
      <c r="QE107" s="7"/>
      <c r="QF107" s="7"/>
      <c r="QG107" s="7"/>
      <c r="QH107" s="7"/>
      <c r="QI107" s="7"/>
      <c r="QJ107" s="7"/>
      <c r="QK107" s="7"/>
      <c r="QL107" s="7"/>
      <c r="QM107" s="7"/>
      <c r="QN107" s="7"/>
      <c r="QO107" s="7"/>
      <c r="QP107" s="7"/>
      <c r="QQ107" s="7"/>
      <c r="QR107" s="7"/>
      <c r="QS107" s="7"/>
      <c r="QT107" s="7"/>
      <c r="QU107" s="7"/>
      <c r="QV107" s="7"/>
      <c r="QW107" s="7"/>
      <c r="QX107" s="7"/>
      <c r="QY107" s="7"/>
      <c r="QZ107" s="7"/>
      <c r="RA107" s="7"/>
      <c r="RB107" s="7"/>
      <c r="RC107" s="7"/>
      <c r="RD107" s="7"/>
      <c r="RE107" s="7"/>
      <c r="RF107" s="7"/>
      <c r="RG107" s="7"/>
      <c r="RH107" s="7"/>
      <c r="RI107" s="7"/>
      <c r="RJ107" s="7"/>
      <c r="RK107" s="7"/>
      <c r="RL107" s="7"/>
      <c r="RM107" s="7"/>
      <c r="RN107" s="7"/>
      <c r="RO107" s="7"/>
      <c r="RP107" s="7"/>
      <c r="RQ107" s="7"/>
      <c r="RR107" s="7"/>
      <c r="RS107" s="7"/>
      <c r="RT107" s="7"/>
      <c r="RU107" s="7"/>
      <c r="RV107" s="7"/>
      <c r="RW107" s="7"/>
      <c r="RX107" s="7"/>
      <c r="RY107" s="7"/>
      <c r="RZ107" s="7"/>
      <c r="SA107" s="7"/>
      <c r="SB107" s="7"/>
      <c r="SC107" s="7"/>
      <c r="SD107" s="7"/>
      <c r="SE107" s="7"/>
      <c r="SF107" s="7"/>
      <c r="SG107" s="7"/>
      <c r="SH107" s="7"/>
      <c r="SI107" s="7"/>
      <c r="SJ107" s="7"/>
      <c r="SK107" s="7"/>
      <c r="SL107" s="7"/>
      <c r="SM107" s="7"/>
      <c r="SN107" s="7"/>
      <c r="SO107" s="7"/>
      <c r="SP107" s="7"/>
      <c r="SQ107" s="7"/>
      <c r="SR107" s="7"/>
      <c r="SS107" s="7"/>
      <c r="ST107" s="7"/>
      <c r="SU107" s="7"/>
      <c r="SV107" s="7"/>
      <c r="SW107" s="7"/>
      <c r="SX107" s="7"/>
      <c r="SY107" s="7"/>
      <c r="SZ107" s="7"/>
      <c r="TA107" s="7"/>
      <c r="TB107" s="7"/>
      <c r="TC107" s="7"/>
      <c r="TD107" s="7"/>
      <c r="TE107" s="7"/>
      <c r="TF107" s="7"/>
      <c r="TG107" s="7"/>
      <c r="TH107" s="7"/>
      <c r="TI107" s="7"/>
      <c r="TJ107" s="7"/>
      <c r="TK107" s="7"/>
      <c r="TL107" s="7"/>
      <c r="TM107" s="7"/>
      <c r="TN107" s="7"/>
      <c r="TO107" s="7"/>
      <c r="TP107" s="7"/>
      <c r="TQ107" s="7"/>
      <c r="TR107" s="7"/>
      <c r="TS107" s="7"/>
      <c r="TT107" s="7"/>
      <c r="TU107" s="7"/>
      <c r="TV107" s="7"/>
      <c r="TW107" s="7"/>
      <c r="TX107" s="7"/>
      <c r="TY107" s="7"/>
      <c r="TZ107" s="7"/>
      <c r="UA107" s="7"/>
      <c r="UB107" s="7"/>
      <c r="UC107" s="7"/>
      <c r="UD107" s="7"/>
      <c r="UE107" s="7"/>
      <c r="UF107" s="7"/>
      <c r="UG107" s="7"/>
      <c r="UH107" s="7"/>
      <c r="UI107" s="7"/>
      <c r="UJ107" s="7"/>
      <c r="UK107" s="7"/>
      <c r="UL107" s="7"/>
      <c r="UM107" s="7"/>
      <c r="UN107" s="7"/>
      <c r="UO107" s="7"/>
      <c r="UP107" s="7"/>
      <c r="UQ107" s="7"/>
      <c r="UR107" s="7"/>
      <c r="US107" s="7"/>
      <c r="UT107" s="7"/>
      <c r="UU107" s="7"/>
      <c r="UV107" s="7"/>
      <c r="UW107" s="7"/>
      <c r="UX107" s="7"/>
      <c r="UY107" s="7"/>
      <c r="UZ107" s="7"/>
      <c r="VA107" s="7"/>
      <c r="VB107" s="7"/>
      <c r="VC107" s="7"/>
      <c r="VD107" s="7"/>
      <c r="VE107" s="7"/>
      <c r="VF107" s="7"/>
      <c r="VG107" s="7"/>
      <c r="VH107" s="7"/>
      <c r="VI107" s="7"/>
      <c r="VJ107" s="7"/>
      <c r="VK107" s="7"/>
      <c r="VL107" s="7"/>
      <c r="VM107" s="7"/>
      <c r="VN107" s="7"/>
      <c r="VO107" s="7"/>
      <c r="VP107" s="7"/>
      <c r="VQ107" s="7"/>
      <c r="VR107" s="7"/>
      <c r="VS107" s="7"/>
      <c r="VT107" s="7"/>
      <c r="VU107" s="7"/>
      <c r="VV107" s="7"/>
      <c r="VW107" s="7"/>
      <c r="VX107" s="7"/>
      <c r="VY107" s="7"/>
      <c r="VZ107" s="7"/>
      <c r="WA107" s="7"/>
      <c r="WB107" s="7"/>
      <c r="WC107" s="7"/>
      <c r="WD107" s="7"/>
      <c r="WE107" s="7"/>
      <c r="WF107" s="7"/>
      <c r="WG107" s="7"/>
      <c r="WH107" s="7"/>
      <c r="WI107" s="7"/>
      <c r="WJ107" s="7"/>
      <c r="WK107" s="7"/>
      <c r="WL107" s="7"/>
      <c r="WM107" s="7"/>
      <c r="WN107" s="7"/>
      <c r="WO107" s="7"/>
      <c r="WP107" s="7"/>
      <c r="WQ107" s="7"/>
      <c r="WR107" s="7"/>
      <c r="WS107" s="7"/>
      <c r="WT107" s="7"/>
      <c r="WU107" s="7"/>
      <c r="WV107" s="7"/>
      <c r="WW107" s="7"/>
      <c r="WX107" s="7"/>
      <c r="WY107" s="7"/>
      <c r="WZ107" s="7"/>
      <c r="XA107" s="7"/>
      <c r="XB107" s="7"/>
      <c r="XC107" s="7"/>
      <c r="XD107" s="7"/>
      <c r="XE107" s="7"/>
      <c r="XF107" s="7"/>
      <c r="XG107" s="7"/>
      <c r="XH107" s="7"/>
      <c r="XI107" s="7"/>
      <c r="XJ107" s="7"/>
      <c r="XK107" s="7"/>
      <c r="XL107" s="7"/>
      <c r="XM107" s="7"/>
      <c r="XN107" s="7"/>
      <c r="XO107" s="7"/>
      <c r="XP107" s="7"/>
      <c r="XQ107" s="7"/>
      <c r="XR107" s="7"/>
      <c r="XS107" s="7"/>
      <c r="XT107" s="7"/>
      <c r="XU107" s="7"/>
      <c r="XV107" s="7"/>
      <c r="XW107" s="7"/>
      <c r="XX107" s="7"/>
      <c r="XY107" s="7"/>
      <c r="XZ107" s="7"/>
      <c r="YA107" s="7"/>
      <c r="YB107" s="7"/>
      <c r="YC107" s="7"/>
      <c r="YD107" s="7"/>
      <c r="YE107" s="7"/>
      <c r="YF107" s="7"/>
      <c r="YG107" s="7"/>
      <c r="YH107" s="7"/>
      <c r="YI107" s="7"/>
      <c r="YJ107" s="7"/>
      <c r="YK107" s="7"/>
      <c r="YL107" s="7"/>
      <c r="YM107" s="7"/>
      <c r="YN107" s="7"/>
      <c r="YO107" s="7"/>
      <c r="YP107" s="7"/>
      <c r="YQ107" s="7"/>
      <c r="YR107" s="7"/>
      <c r="YS107" s="7"/>
      <c r="YT107" s="7"/>
      <c r="YU107" s="7"/>
      <c r="YV107" s="7"/>
      <c r="YW107" s="7"/>
      <c r="YX107" s="7"/>
      <c r="YY107" s="7"/>
      <c r="YZ107" s="7"/>
      <c r="ZA107" s="7"/>
      <c r="ZB107" s="7"/>
      <c r="ZC107" s="7"/>
      <c r="ZD107" s="7"/>
      <c r="ZE107" s="7"/>
      <c r="ZF107" s="7"/>
      <c r="ZG107" s="7"/>
      <c r="ZH107" s="7"/>
      <c r="ZI107" s="7"/>
      <c r="ZJ107" s="7"/>
      <c r="ZK107" s="7"/>
      <c r="ZL107" s="7"/>
      <c r="ZM107" s="7"/>
      <c r="ZN107" s="7"/>
      <c r="ZO107" s="7"/>
      <c r="ZP107" s="7"/>
      <c r="ZQ107" s="7"/>
      <c r="ZR107" s="7"/>
      <c r="ZS107" s="7"/>
      <c r="ZT107" s="7"/>
      <c r="ZU107" s="7"/>
      <c r="ZV107" s="7"/>
      <c r="ZW107" s="7"/>
      <c r="ZX107" s="7"/>
      <c r="ZY107" s="7"/>
      <c r="ZZ107" s="7"/>
      <c r="AAA107" s="7"/>
      <c r="AAB107" s="7"/>
      <c r="AAC107" s="7"/>
      <c r="AAD107" s="7"/>
      <c r="AAE107" s="7"/>
      <c r="AAF107" s="7"/>
      <c r="AAG107" s="7"/>
      <c r="AAH107" s="7"/>
      <c r="AAI107" s="7"/>
      <c r="AAJ107" s="7"/>
      <c r="AAK107" s="7"/>
      <c r="AAL107" s="7"/>
      <c r="AAM107" s="7"/>
      <c r="AAN107" s="7"/>
      <c r="AAO107" s="7"/>
      <c r="AAP107" s="7"/>
      <c r="AAQ107" s="7"/>
      <c r="AAR107" s="7"/>
      <c r="AAS107" s="7"/>
      <c r="AAT107" s="7"/>
      <c r="AAU107" s="7"/>
      <c r="AAV107" s="7"/>
      <c r="AAW107" s="7"/>
      <c r="AAX107" s="7"/>
      <c r="AAY107" s="7"/>
      <c r="AAZ107" s="7"/>
      <c r="ABA107" s="7"/>
      <c r="ABB107" s="7"/>
      <c r="ABC107" s="7"/>
      <c r="ABD107" s="7"/>
      <c r="ABE107" s="7"/>
      <c r="ABF107" s="7"/>
      <c r="ABG107" s="7"/>
      <c r="ABH107" s="7"/>
      <c r="ABI107" s="7"/>
      <c r="ABJ107" s="7"/>
      <c r="ABK107" s="7"/>
      <c r="ABL107" s="7"/>
      <c r="ABM107" s="7"/>
      <c r="ABN107" s="7"/>
      <c r="ABO107" s="7"/>
      <c r="ABP107" s="7"/>
      <c r="ABQ107" s="7"/>
      <c r="ABR107" s="7"/>
      <c r="ABS107" s="7"/>
      <c r="ABT107" s="7"/>
      <c r="ABU107" s="7"/>
      <c r="ABV107" s="7"/>
      <c r="ABW107" s="7"/>
      <c r="ABX107" s="7"/>
      <c r="ABY107" s="7"/>
      <c r="ABZ107" s="7"/>
      <c r="ACA107" s="7"/>
      <c r="ACB107" s="7"/>
      <c r="ACC107" s="7"/>
      <c r="ACD107" s="7"/>
      <c r="ACE107" s="7"/>
      <c r="ACF107" s="7"/>
      <c r="ACG107" s="7"/>
      <c r="ACH107" s="7"/>
      <c r="ACI107" s="7"/>
      <c r="ACJ107" s="7"/>
      <c r="ACK107" s="7"/>
      <c r="ACL107" s="7"/>
      <c r="ACM107" s="7"/>
      <c r="ACN107" s="7"/>
      <c r="ACO107" s="7"/>
      <c r="ACP107" s="7"/>
      <c r="ACQ107" s="7"/>
      <c r="ACR107" s="7"/>
      <c r="ACS107" s="7"/>
      <c r="ACT107" s="7"/>
      <c r="ACU107" s="7"/>
      <c r="ACV107" s="7"/>
      <c r="ACW107" s="7"/>
      <c r="ACX107" s="7"/>
      <c r="ACY107" s="7"/>
      <c r="ACZ107" s="7"/>
      <c r="ADA107" s="7"/>
      <c r="ADB107" s="7"/>
      <c r="ADC107" s="7"/>
      <c r="ADD107" s="7"/>
      <c r="ADE107" s="7"/>
      <c r="ADF107" s="7"/>
      <c r="ADG107" s="7"/>
      <c r="ADH107" s="7"/>
      <c r="ADI107" s="7"/>
      <c r="ADJ107" s="7"/>
      <c r="ADK107" s="7"/>
      <c r="ADL107" s="7"/>
      <c r="ADM107" s="7"/>
      <c r="ADN107" s="7"/>
      <c r="ADO107" s="7"/>
      <c r="ADP107" s="7"/>
      <c r="ADQ107" s="7"/>
      <c r="ADR107" s="7"/>
      <c r="ADS107" s="7"/>
      <c r="ADT107" s="7"/>
      <c r="ADU107" s="7"/>
      <c r="ADV107" s="7"/>
      <c r="ADW107" s="7"/>
      <c r="ADX107" s="7"/>
      <c r="ADY107" s="7"/>
      <c r="ADZ107" s="7"/>
      <c r="AEA107" s="7"/>
      <c r="AEB107" s="7"/>
      <c r="AEC107" s="7"/>
      <c r="AED107" s="7"/>
      <c r="AEE107" s="7"/>
      <c r="AEF107" s="7"/>
      <c r="AEG107" s="7"/>
      <c r="AEH107" s="7"/>
      <c r="AEI107" s="7"/>
      <c r="AEJ107" s="7"/>
      <c r="AEK107" s="7"/>
      <c r="AEL107" s="7"/>
      <c r="AEM107" s="7"/>
      <c r="AEN107" s="7"/>
      <c r="AEO107" s="7"/>
      <c r="AEP107" s="7"/>
      <c r="AEQ107" s="7"/>
      <c r="AER107" s="7"/>
      <c r="AES107" s="7"/>
      <c r="AET107" s="7"/>
      <c r="AEU107" s="7"/>
      <c r="AEV107" s="7"/>
      <c r="AEW107" s="7"/>
      <c r="AEX107" s="7"/>
      <c r="AEY107" s="7"/>
      <c r="AEZ107" s="7"/>
      <c r="AFA107" s="7"/>
      <c r="AFB107" s="7"/>
      <c r="AFC107" s="7"/>
      <c r="AFD107" s="7"/>
      <c r="AFE107" s="7"/>
      <c r="AFF107" s="7"/>
      <c r="AFG107" s="7"/>
      <c r="AFH107" s="7"/>
      <c r="AFI107" s="7"/>
      <c r="AFJ107" s="7"/>
      <c r="AFK107" s="7"/>
      <c r="AFL107" s="7"/>
      <c r="AFM107" s="7"/>
      <c r="AFN107" s="7"/>
      <c r="AFO107" s="7"/>
      <c r="AFP107" s="7"/>
      <c r="AFQ107" s="7"/>
      <c r="AFR107" s="7"/>
      <c r="AFS107" s="7"/>
      <c r="AFT107" s="7"/>
      <c r="AFU107" s="7"/>
      <c r="AFV107" s="7"/>
      <c r="AFW107" s="7"/>
      <c r="AFX107" s="7"/>
      <c r="AFY107" s="7"/>
      <c r="AFZ107" s="7"/>
      <c r="AGA107" s="7"/>
      <c r="AGB107" s="7"/>
      <c r="AGC107" s="7"/>
      <c r="AGD107" s="7"/>
      <c r="AGE107" s="7"/>
      <c r="AGF107" s="7"/>
      <c r="AGG107" s="7"/>
      <c r="AGH107" s="7"/>
      <c r="AGI107" s="7"/>
      <c r="AGJ107" s="7"/>
      <c r="AGK107" s="7"/>
      <c r="AGL107" s="7"/>
      <c r="AGM107" s="7"/>
      <c r="AGN107" s="7"/>
      <c r="AGO107" s="7"/>
      <c r="AGP107" s="7"/>
      <c r="AGQ107" s="7"/>
      <c r="AGR107" s="7"/>
      <c r="AGS107" s="7"/>
      <c r="AGT107" s="7"/>
      <c r="AGU107" s="7"/>
      <c r="AGV107" s="7"/>
      <c r="AGW107" s="7"/>
      <c r="AGX107" s="7"/>
      <c r="AGY107" s="7"/>
      <c r="AGZ107" s="7"/>
      <c r="AHA107" s="7"/>
      <c r="AHB107" s="7"/>
      <c r="AHC107" s="7"/>
      <c r="AHD107" s="7"/>
      <c r="AHE107" s="7"/>
      <c r="AHF107" s="7"/>
      <c r="AHG107" s="7"/>
      <c r="AHH107" s="7"/>
      <c r="AHI107" s="7"/>
      <c r="AHJ107" s="7"/>
      <c r="AHK107" s="7"/>
      <c r="AHL107" s="7"/>
      <c r="AHM107" s="7"/>
      <c r="AHN107" s="7"/>
      <c r="AHO107" s="7"/>
      <c r="AHP107" s="7"/>
      <c r="AHQ107" s="7"/>
      <c r="AHR107" s="7"/>
      <c r="AHS107" s="7"/>
      <c r="AHT107" s="7"/>
      <c r="AHU107" s="7"/>
      <c r="AHV107" s="7"/>
      <c r="AHW107" s="7"/>
      <c r="AHX107" s="7"/>
      <c r="AHY107" s="7"/>
      <c r="AHZ107" s="7"/>
      <c r="AIA107" s="7"/>
      <c r="AIB107" s="7"/>
      <c r="AIC107" s="7"/>
      <c r="AID107" s="7"/>
      <c r="AIE107" s="7"/>
      <c r="AIF107" s="7"/>
      <c r="AIG107" s="7"/>
      <c r="AIH107" s="7"/>
      <c r="AII107" s="7"/>
      <c r="AIJ107" s="7"/>
      <c r="AIK107" s="7"/>
      <c r="AIL107" s="7"/>
      <c r="AIM107" s="7"/>
      <c r="AIN107" s="7"/>
      <c r="AIO107" s="7"/>
      <c r="AIP107" s="7"/>
      <c r="AIQ107" s="7"/>
      <c r="AIR107" s="7"/>
      <c r="AIS107" s="7"/>
      <c r="AIT107" s="7"/>
      <c r="AIU107" s="7"/>
      <c r="AIV107" s="7"/>
      <c r="AIW107" s="7"/>
      <c r="AIX107" s="7"/>
      <c r="AIY107" s="7"/>
      <c r="AIZ107" s="7"/>
      <c r="AJA107" s="7"/>
      <c r="AJB107" s="7"/>
      <c r="AJC107" s="7"/>
      <c r="AJD107" s="7"/>
      <c r="AJE107" s="7"/>
      <c r="AJF107" s="7"/>
      <c r="AJG107" s="7"/>
      <c r="AJH107" s="7"/>
      <c r="AJI107" s="7"/>
      <c r="AJJ107" s="7"/>
      <c r="AJK107" s="7"/>
      <c r="AJL107" s="7"/>
      <c r="AJM107" s="7"/>
      <c r="AJN107" s="7"/>
      <c r="AJO107" s="7"/>
      <c r="AJP107" s="7"/>
      <c r="AJQ107" s="7"/>
      <c r="AJR107" s="7"/>
      <c r="AJS107" s="7"/>
      <c r="AJT107" s="7"/>
      <c r="AJU107" s="7"/>
      <c r="AJV107" s="7"/>
      <c r="AJW107" s="7"/>
      <c r="AJX107" s="7"/>
      <c r="AJY107" s="7"/>
      <c r="AJZ107" s="7"/>
      <c r="AKA107" s="7"/>
      <c r="AKB107" s="7"/>
      <c r="AKC107" s="7"/>
      <c r="AKD107" s="7"/>
      <c r="AKE107" s="7"/>
      <c r="AKF107" s="7"/>
      <c r="AKG107" s="7"/>
    </row>
    <row r="108" spans="1:969" s="270" customFormat="1" ht="37.5" customHeight="1" x14ac:dyDescent="0.3">
      <c r="A108" s="268" t="s">
        <v>120</v>
      </c>
      <c r="B108" s="267">
        <v>2260013</v>
      </c>
      <c r="C108" s="232">
        <v>3000</v>
      </c>
      <c r="D108" s="184">
        <f t="shared" ref="D108:D117" si="23">H108</f>
        <v>0</v>
      </c>
      <c r="E108" s="198">
        <f t="shared" si="19"/>
        <v>3000</v>
      </c>
      <c r="F108" s="76">
        <f t="shared" si="18"/>
        <v>0</v>
      </c>
      <c r="G108" s="198">
        <v>3000</v>
      </c>
      <c r="H108" s="198"/>
      <c r="I108" s="198">
        <f t="shared" si="17"/>
        <v>0</v>
      </c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  <c r="T108" s="199"/>
      <c r="U108" s="199"/>
      <c r="V108" s="199"/>
      <c r="W108" s="199"/>
      <c r="X108" s="199"/>
      <c r="Y108" s="199"/>
      <c r="Z108" s="199"/>
      <c r="AA108" s="199"/>
      <c r="AB108" s="199"/>
      <c r="AC108" s="200"/>
      <c r="AD108" s="200"/>
      <c r="AE108" s="200"/>
      <c r="AF108" s="200"/>
      <c r="AG108" s="201"/>
      <c r="AH108" s="201"/>
      <c r="AI108" s="201"/>
      <c r="AJ108" s="201"/>
      <c r="AK108" s="201"/>
      <c r="AL108" s="201"/>
      <c r="AM108" s="201"/>
      <c r="AN108" s="201"/>
      <c r="AO108" s="201"/>
      <c r="AP108" s="201"/>
      <c r="AQ108" s="201"/>
      <c r="AR108" s="201"/>
      <c r="AS108" s="201"/>
      <c r="AT108" s="201"/>
      <c r="AU108" s="201"/>
      <c r="AV108" s="201"/>
      <c r="AW108" s="201"/>
      <c r="AX108" s="201"/>
      <c r="AY108" s="201"/>
      <c r="AZ108" s="201"/>
      <c r="BA108" s="201"/>
      <c r="BB108" s="201"/>
      <c r="BC108" s="201"/>
      <c r="BD108" s="201"/>
      <c r="BE108" s="201"/>
      <c r="BF108" s="201"/>
      <c r="BG108" s="201"/>
      <c r="BH108" s="201"/>
      <c r="BI108" s="201"/>
      <c r="BJ108" s="269"/>
      <c r="BK108" s="269"/>
    </row>
    <row r="109" spans="1:969" s="278" customFormat="1" ht="31.5" x14ac:dyDescent="0.3">
      <c r="A109" s="271" t="s">
        <v>121</v>
      </c>
      <c r="B109" s="272">
        <v>2260041</v>
      </c>
      <c r="C109" s="232">
        <v>11300</v>
      </c>
      <c r="D109" s="184">
        <f t="shared" si="23"/>
        <v>11000</v>
      </c>
      <c r="E109" s="198">
        <f t="shared" si="19"/>
        <v>300</v>
      </c>
      <c r="F109" s="76">
        <f t="shared" si="18"/>
        <v>97.345132743362825</v>
      </c>
      <c r="G109" s="273">
        <v>11300</v>
      </c>
      <c r="H109" s="273">
        <v>11000</v>
      </c>
      <c r="I109" s="273">
        <f t="shared" si="17"/>
        <v>97.345132743362825</v>
      </c>
      <c r="J109" s="274"/>
      <c r="K109" s="274"/>
      <c r="L109" s="274"/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  <c r="W109" s="274"/>
      <c r="X109" s="274"/>
      <c r="Y109" s="274"/>
      <c r="Z109" s="274"/>
      <c r="AA109" s="274"/>
      <c r="AB109" s="274"/>
      <c r="AC109" s="275"/>
      <c r="AD109" s="275"/>
      <c r="AE109" s="275"/>
      <c r="AF109" s="275"/>
      <c r="AG109" s="276"/>
      <c r="AH109" s="276"/>
      <c r="AI109" s="276"/>
      <c r="AJ109" s="276"/>
      <c r="AK109" s="276"/>
      <c r="AL109" s="276"/>
      <c r="AM109" s="276"/>
      <c r="AN109" s="276"/>
      <c r="AO109" s="276"/>
      <c r="AP109" s="276"/>
      <c r="AQ109" s="276"/>
      <c r="AR109" s="276"/>
      <c r="AS109" s="276"/>
      <c r="AT109" s="276"/>
      <c r="AU109" s="276"/>
      <c r="AV109" s="276"/>
      <c r="AW109" s="276"/>
      <c r="AX109" s="276"/>
      <c r="AY109" s="276"/>
      <c r="AZ109" s="276"/>
      <c r="BA109" s="276"/>
      <c r="BB109" s="276"/>
      <c r="BC109" s="276"/>
      <c r="BD109" s="276"/>
      <c r="BE109" s="276"/>
      <c r="BF109" s="276"/>
      <c r="BG109" s="276"/>
      <c r="BH109" s="276"/>
      <c r="BI109" s="276"/>
      <c r="BJ109" s="277"/>
      <c r="BK109" s="277"/>
    </row>
    <row r="110" spans="1:969" s="278" customFormat="1" ht="32.25" x14ac:dyDescent="0.3">
      <c r="A110" s="279" t="s">
        <v>122</v>
      </c>
      <c r="B110" s="272">
        <v>2260047</v>
      </c>
      <c r="C110" s="280"/>
      <c r="D110" s="184"/>
      <c r="E110" s="198">
        <f t="shared" si="19"/>
        <v>0</v>
      </c>
      <c r="F110" s="76"/>
      <c r="G110" s="273">
        <v>0</v>
      </c>
      <c r="H110" s="273"/>
      <c r="I110" s="273"/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5"/>
      <c r="AD110" s="275"/>
      <c r="AE110" s="275"/>
      <c r="AF110" s="275"/>
      <c r="AG110" s="276"/>
      <c r="AH110" s="276"/>
      <c r="AI110" s="276"/>
      <c r="AJ110" s="276"/>
      <c r="AK110" s="276"/>
      <c r="AL110" s="276"/>
      <c r="AM110" s="276"/>
      <c r="AN110" s="276"/>
      <c r="AO110" s="276"/>
      <c r="AP110" s="276"/>
      <c r="AQ110" s="276"/>
      <c r="AR110" s="276"/>
      <c r="AS110" s="276"/>
      <c r="AT110" s="276"/>
      <c r="AU110" s="276"/>
      <c r="AV110" s="276"/>
      <c r="AW110" s="276"/>
      <c r="AX110" s="276"/>
      <c r="AY110" s="276"/>
      <c r="AZ110" s="276"/>
      <c r="BA110" s="276"/>
      <c r="BB110" s="276"/>
      <c r="BC110" s="276"/>
      <c r="BD110" s="276"/>
      <c r="BE110" s="276"/>
      <c r="BF110" s="276"/>
      <c r="BG110" s="276"/>
      <c r="BH110" s="276"/>
      <c r="BI110" s="276"/>
      <c r="BJ110" s="277"/>
      <c r="BK110" s="277"/>
    </row>
    <row r="111" spans="1:969" s="287" customFormat="1" ht="39" customHeight="1" x14ac:dyDescent="0.3">
      <c r="A111" s="281" t="s">
        <v>123</v>
      </c>
      <c r="B111" s="282">
        <v>2260061</v>
      </c>
      <c r="C111" s="283">
        <v>2532156</v>
      </c>
      <c r="D111" s="184">
        <f t="shared" si="23"/>
        <v>447221.75</v>
      </c>
      <c r="E111" s="198">
        <f t="shared" si="19"/>
        <v>2084934.25</v>
      </c>
      <c r="F111" s="76">
        <f t="shared" si="18"/>
        <v>17.661698173414276</v>
      </c>
      <c r="G111" s="184">
        <v>852231</v>
      </c>
      <c r="H111" s="184">
        <v>447221.75</v>
      </c>
      <c r="I111" s="184">
        <f t="shared" si="17"/>
        <v>52.476587920411255</v>
      </c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5"/>
      <c r="AD111" s="285"/>
      <c r="AE111" s="285"/>
      <c r="AF111" s="285"/>
      <c r="AG111" s="286"/>
      <c r="AH111" s="286"/>
      <c r="AI111" s="286"/>
      <c r="AJ111" s="286"/>
      <c r="AK111" s="286"/>
      <c r="AL111" s="286"/>
      <c r="AM111" s="286"/>
      <c r="AN111" s="286"/>
      <c r="AO111" s="286"/>
      <c r="AP111" s="286"/>
      <c r="AQ111" s="286"/>
      <c r="AR111" s="286"/>
      <c r="AS111" s="286"/>
      <c r="AT111" s="286"/>
      <c r="AU111" s="286"/>
      <c r="AV111" s="286"/>
      <c r="AW111" s="286"/>
      <c r="AX111" s="286"/>
      <c r="AY111" s="286"/>
      <c r="AZ111" s="286"/>
      <c r="BA111" s="286"/>
      <c r="BB111" s="286"/>
      <c r="BC111" s="286"/>
      <c r="BD111" s="286"/>
      <c r="BE111" s="286"/>
      <c r="BF111" s="286"/>
      <c r="BG111" s="286"/>
      <c r="BH111" s="286"/>
      <c r="BI111" s="286"/>
      <c r="BJ111" s="286"/>
      <c r="BK111" s="286"/>
    </row>
    <row r="112" spans="1:969" s="290" customFormat="1" ht="51.75" customHeight="1" x14ac:dyDescent="0.3">
      <c r="A112" s="268" t="s">
        <v>124</v>
      </c>
      <c r="B112" s="288">
        <v>2260102</v>
      </c>
      <c r="C112" s="280"/>
      <c r="D112" s="184">
        <f t="shared" si="23"/>
        <v>0</v>
      </c>
      <c r="E112" s="198">
        <f t="shared" si="19"/>
        <v>0</v>
      </c>
      <c r="F112" s="76" t="e">
        <f t="shared" si="18"/>
        <v>#DIV/0!</v>
      </c>
      <c r="G112" s="184">
        <v>0</v>
      </c>
      <c r="H112" s="184"/>
      <c r="I112" s="184" t="e">
        <f t="shared" si="17"/>
        <v>#DIV/0!</v>
      </c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5"/>
      <c r="AD112" s="285"/>
      <c r="AE112" s="285"/>
      <c r="AF112" s="285"/>
      <c r="AG112" s="286"/>
      <c r="AH112" s="286"/>
      <c r="AI112" s="286"/>
      <c r="AJ112" s="286"/>
      <c r="AK112" s="286"/>
      <c r="AL112" s="286"/>
      <c r="AM112" s="286"/>
      <c r="AN112" s="286"/>
      <c r="AO112" s="286"/>
      <c r="AP112" s="286"/>
      <c r="AQ112" s="286"/>
      <c r="AR112" s="286"/>
      <c r="AS112" s="286"/>
      <c r="AT112" s="286"/>
      <c r="AU112" s="286"/>
      <c r="AV112" s="286"/>
      <c r="AW112" s="286"/>
      <c r="AX112" s="286"/>
      <c r="AY112" s="286"/>
      <c r="AZ112" s="286"/>
      <c r="BA112" s="286"/>
      <c r="BB112" s="286"/>
      <c r="BC112" s="286"/>
      <c r="BD112" s="286"/>
      <c r="BE112" s="286"/>
      <c r="BF112" s="286"/>
      <c r="BG112" s="286"/>
      <c r="BH112" s="286"/>
      <c r="BI112" s="286"/>
      <c r="BJ112" s="289"/>
      <c r="BK112" s="289"/>
    </row>
    <row r="113" spans="1:969" s="295" customFormat="1" ht="54.75" customHeight="1" x14ac:dyDescent="0.3">
      <c r="A113" s="268" t="s">
        <v>125</v>
      </c>
      <c r="B113" s="291">
        <v>2260112</v>
      </c>
      <c r="C113" s="232">
        <v>12500</v>
      </c>
      <c r="D113" s="184">
        <f t="shared" si="23"/>
        <v>0</v>
      </c>
      <c r="E113" s="198">
        <f t="shared" si="19"/>
        <v>12500</v>
      </c>
      <c r="F113" s="76">
        <f t="shared" si="18"/>
        <v>0</v>
      </c>
      <c r="G113" s="255">
        <v>0</v>
      </c>
      <c r="H113" s="255"/>
      <c r="I113" s="255" t="e">
        <f t="shared" si="17"/>
        <v>#DIV/0!</v>
      </c>
      <c r="J113" s="256"/>
      <c r="K113" s="256"/>
      <c r="L113" s="256"/>
      <c r="M113" s="256"/>
      <c r="N113" s="256"/>
      <c r="O113" s="256"/>
      <c r="P113" s="256"/>
      <c r="Q113" s="256"/>
      <c r="R113" s="256"/>
      <c r="S113" s="256"/>
      <c r="T113" s="256"/>
      <c r="U113" s="256"/>
      <c r="V113" s="256"/>
      <c r="W113" s="256"/>
      <c r="X113" s="256"/>
      <c r="Y113" s="256"/>
      <c r="Z113" s="256"/>
      <c r="AA113" s="256"/>
      <c r="AB113" s="256"/>
      <c r="AC113" s="292"/>
      <c r="AD113" s="292"/>
      <c r="AE113" s="292"/>
      <c r="AF113" s="292"/>
      <c r="AG113" s="293"/>
      <c r="AH113" s="293"/>
      <c r="AI113" s="293"/>
      <c r="AJ113" s="293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293"/>
      <c r="AX113" s="293"/>
      <c r="AY113" s="293"/>
      <c r="AZ113" s="293"/>
      <c r="BA113" s="293"/>
      <c r="BB113" s="293"/>
      <c r="BC113" s="293"/>
      <c r="BD113" s="293"/>
      <c r="BE113" s="293"/>
      <c r="BF113" s="293"/>
      <c r="BG113" s="293"/>
      <c r="BH113" s="293"/>
      <c r="BI113" s="293"/>
      <c r="BJ113" s="294"/>
      <c r="BK113" s="294"/>
    </row>
    <row r="114" spans="1:969" s="295" customFormat="1" ht="54.75" customHeight="1" x14ac:dyDescent="0.3">
      <c r="A114" s="268" t="s">
        <v>126</v>
      </c>
      <c r="B114" s="291">
        <v>2260234</v>
      </c>
      <c r="C114" s="254"/>
      <c r="D114" s="184"/>
      <c r="E114" s="198">
        <f t="shared" si="19"/>
        <v>0</v>
      </c>
      <c r="F114" s="76"/>
      <c r="G114" s="255">
        <v>0</v>
      </c>
      <c r="H114" s="255"/>
      <c r="I114" s="255"/>
      <c r="J114" s="256"/>
      <c r="K114" s="256"/>
      <c r="L114" s="256"/>
      <c r="M114" s="256"/>
      <c r="N114" s="256"/>
      <c r="O114" s="256"/>
      <c r="P114" s="256"/>
      <c r="Q114" s="256"/>
      <c r="R114" s="256"/>
      <c r="S114" s="256"/>
      <c r="T114" s="256"/>
      <c r="U114" s="256"/>
      <c r="V114" s="256"/>
      <c r="W114" s="256"/>
      <c r="X114" s="256"/>
      <c r="Y114" s="256"/>
      <c r="Z114" s="256"/>
      <c r="AA114" s="256"/>
      <c r="AB114" s="256"/>
      <c r="AC114" s="292"/>
      <c r="AD114" s="292"/>
      <c r="AE114" s="292"/>
      <c r="AF114" s="292"/>
      <c r="AG114" s="293"/>
      <c r="AH114" s="293"/>
      <c r="AI114" s="293"/>
      <c r="AJ114" s="293"/>
      <c r="AK114" s="293"/>
      <c r="AL114" s="293"/>
      <c r="AM114" s="293"/>
      <c r="AN114" s="293"/>
      <c r="AO114" s="293"/>
      <c r="AP114" s="293"/>
      <c r="AQ114" s="293"/>
      <c r="AR114" s="293"/>
      <c r="AS114" s="293"/>
      <c r="AT114" s="293"/>
      <c r="AU114" s="293"/>
      <c r="AV114" s="293"/>
      <c r="AW114" s="293"/>
      <c r="AX114" s="293"/>
      <c r="AY114" s="293"/>
      <c r="AZ114" s="293"/>
      <c r="BA114" s="293"/>
      <c r="BB114" s="293"/>
      <c r="BC114" s="293"/>
      <c r="BD114" s="293"/>
      <c r="BE114" s="293"/>
      <c r="BF114" s="293"/>
      <c r="BG114" s="293"/>
      <c r="BH114" s="293"/>
      <c r="BI114" s="293"/>
      <c r="BJ114" s="294"/>
      <c r="BK114" s="294"/>
    </row>
    <row r="115" spans="1:969" ht="29.25" customHeight="1" x14ac:dyDescent="0.3">
      <c r="A115" s="296" t="s">
        <v>127</v>
      </c>
      <c r="B115" s="297">
        <v>2260512</v>
      </c>
      <c r="C115" s="232"/>
      <c r="D115" s="184">
        <f t="shared" si="23"/>
        <v>0</v>
      </c>
      <c r="E115" s="198">
        <f t="shared" si="19"/>
        <v>0</v>
      </c>
      <c r="F115" s="76" t="e">
        <f t="shared" si="18"/>
        <v>#DIV/0!</v>
      </c>
      <c r="G115" s="184">
        <v>0</v>
      </c>
      <c r="H115" s="184"/>
      <c r="I115" s="185" t="e">
        <f t="shared" si="17"/>
        <v>#DIV/0!</v>
      </c>
      <c r="J115" s="186"/>
      <c r="K115" s="186"/>
      <c r="L115" s="186"/>
      <c r="M115" s="186"/>
      <c r="N115" s="186"/>
      <c r="O115" s="186"/>
      <c r="P115" s="186"/>
      <c r="Q115" s="186"/>
      <c r="R115" s="186"/>
      <c r="S115" s="186"/>
      <c r="T115" s="186"/>
      <c r="U115" s="186"/>
      <c r="V115" s="186"/>
      <c r="W115" s="186"/>
      <c r="X115" s="186"/>
      <c r="Y115" s="186"/>
      <c r="Z115" s="186"/>
      <c r="AA115" s="186"/>
      <c r="AB115" s="186"/>
      <c r="AC115" s="4"/>
      <c r="AD115" s="4"/>
      <c r="AE115" s="4"/>
      <c r="AF115" s="4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6"/>
      <c r="BK115" s="6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  <c r="IP115" s="7"/>
      <c r="IQ115" s="7"/>
      <c r="IR115" s="7"/>
      <c r="IS115" s="7"/>
      <c r="IT115" s="7"/>
      <c r="IU115" s="7"/>
      <c r="IV115" s="7"/>
      <c r="IW115" s="7"/>
      <c r="IX115" s="7"/>
      <c r="IY115" s="7"/>
      <c r="IZ115" s="7"/>
      <c r="JA115" s="7"/>
      <c r="JB115" s="7"/>
      <c r="JC115" s="7"/>
      <c r="JD115" s="7"/>
      <c r="JE115" s="7"/>
      <c r="JF115" s="7"/>
      <c r="JG115" s="7"/>
      <c r="JH115" s="7"/>
      <c r="JI115" s="7"/>
      <c r="JJ115" s="7"/>
      <c r="JK115" s="7"/>
      <c r="JL115" s="7"/>
      <c r="JM115" s="7"/>
      <c r="JN115" s="7"/>
      <c r="JO115" s="7"/>
      <c r="JP115" s="7"/>
      <c r="JQ115" s="7"/>
      <c r="JR115" s="7"/>
      <c r="JS115" s="7"/>
      <c r="JT115" s="7"/>
      <c r="JU115" s="7"/>
      <c r="JV115" s="7"/>
      <c r="JW115" s="7"/>
      <c r="JX115" s="7"/>
      <c r="JY115" s="7"/>
      <c r="JZ115" s="7"/>
      <c r="KA115" s="7"/>
      <c r="KB115" s="7"/>
      <c r="KC115" s="7"/>
      <c r="KD115" s="7"/>
      <c r="KE115" s="7"/>
      <c r="KF115" s="7"/>
      <c r="KG115" s="7"/>
      <c r="KH115" s="7"/>
      <c r="KI115" s="7"/>
      <c r="KJ115" s="7"/>
      <c r="KK115" s="7"/>
      <c r="KL115" s="7"/>
      <c r="KM115" s="7"/>
      <c r="KN115" s="7"/>
      <c r="KO115" s="7"/>
      <c r="KP115" s="7"/>
      <c r="KQ115" s="7"/>
      <c r="KR115" s="7"/>
      <c r="KS115" s="7"/>
      <c r="KT115" s="7"/>
      <c r="KU115" s="7"/>
      <c r="KV115" s="7"/>
      <c r="KW115" s="7"/>
      <c r="KX115" s="7"/>
      <c r="KY115" s="7"/>
      <c r="KZ115" s="7"/>
      <c r="LA115" s="7"/>
      <c r="LB115" s="7"/>
      <c r="LC115" s="7"/>
      <c r="LD115" s="7"/>
      <c r="LE115" s="7"/>
      <c r="LF115" s="7"/>
      <c r="LG115" s="7"/>
      <c r="LH115" s="7"/>
      <c r="LI115" s="7"/>
      <c r="LJ115" s="7"/>
      <c r="LK115" s="7"/>
      <c r="LL115" s="7"/>
      <c r="LM115" s="7"/>
      <c r="LN115" s="7"/>
      <c r="LO115" s="7"/>
      <c r="LP115" s="7"/>
      <c r="LQ115" s="7"/>
      <c r="LR115" s="7"/>
      <c r="LS115" s="7"/>
      <c r="LT115" s="7"/>
      <c r="LU115" s="7"/>
      <c r="LV115" s="7"/>
      <c r="LW115" s="7"/>
      <c r="LX115" s="7"/>
      <c r="LY115" s="7"/>
      <c r="LZ115" s="7"/>
      <c r="MA115" s="7"/>
      <c r="MB115" s="7"/>
      <c r="MC115" s="7"/>
      <c r="MD115" s="7"/>
      <c r="ME115" s="7"/>
      <c r="MF115" s="7"/>
      <c r="MG115" s="7"/>
      <c r="MH115" s="7"/>
      <c r="MI115" s="7"/>
      <c r="MJ115" s="7"/>
      <c r="MK115" s="7"/>
      <c r="ML115" s="7"/>
      <c r="MM115" s="7"/>
      <c r="MN115" s="7"/>
      <c r="MO115" s="7"/>
      <c r="MP115" s="7"/>
      <c r="MQ115" s="7"/>
      <c r="MR115" s="7"/>
      <c r="MS115" s="7"/>
      <c r="MT115" s="7"/>
      <c r="MU115" s="7"/>
      <c r="MV115" s="7"/>
      <c r="MW115" s="7"/>
      <c r="MX115" s="7"/>
      <c r="MY115" s="7"/>
      <c r="MZ115" s="7"/>
      <c r="NA115" s="7"/>
      <c r="NB115" s="7"/>
      <c r="NC115" s="7"/>
      <c r="ND115" s="7"/>
      <c r="NE115" s="7"/>
      <c r="NF115" s="7"/>
      <c r="NG115" s="7"/>
      <c r="NH115" s="7"/>
      <c r="NI115" s="7"/>
      <c r="NJ115" s="7"/>
      <c r="NK115" s="7"/>
      <c r="NL115" s="7"/>
      <c r="NM115" s="7"/>
      <c r="NN115" s="7"/>
      <c r="NO115" s="7"/>
      <c r="NP115" s="7"/>
      <c r="NQ115" s="7"/>
      <c r="NR115" s="7"/>
      <c r="NS115" s="7"/>
      <c r="NT115" s="7"/>
      <c r="NU115" s="7"/>
      <c r="NV115" s="7"/>
      <c r="NW115" s="7"/>
      <c r="NX115" s="7"/>
      <c r="NY115" s="7"/>
      <c r="NZ115" s="7"/>
      <c r="OA115" s="7"/>
      <c r="OB115" s="7"/>
      <c r="OC115" s="7"/>
      <c r="OD115" s="7"/>
      <c r="OE115" s="7"/>
      <c r="OF115" s="7"/>
      <c r="OG115" s="7"/>
      <c r="OH115" s="7"/>
      <c r="OI115" s="7"/>
      <c r="OJ115" s="7"/>
      <c r="OK115" s="7"/>
      <c r="OL115" s="7"/>
      <c r="OM115" s="7"/>
      <c r="ON115" s="7"/>
      <c r="OO115" s="7"/>
      <c r="OP115" s="7"/>
      <c r="OQ115" s="7"/>
      <c r="OR115" s="7"/>
      <c r="OS115" s="7"/>
      <c r="OT115" s="7"/>
      <c r="OU115" s="7"/>
      <c r="OV115" s="7"/>
      <c r="OW115" s="7"/>
      <c r="OX115" s="7"/>
      <c r="OY115" s="7"/>
      <c r="OZ115" s="7"/>
      <c r="PA115" s="7"/>
      <c r="PB115" s="7"/>
      <c r="PC115" s="7"/>
      <c r="PD115" s="7"/>
      <c r="PE115" s="7"/>
      <c r="PF115" s="7"/>
      <c r="PG115" s="7"/>
      <c r="PH115" s="7"/>
      <c r="PI115" s="7"/>
      <c r="PJ115" s="7"/>
      <c r="PK115" s="7"/>
      <c r="PL115" s="7"/>
      <c r="PM115" s="7"/>
      <c r="PN115" s="7"/>
      <c r="PO115" s="7"/>
      <c r="PP115" s="7"/>
      <c r="PQ115" s="7"/>
      <c r="PR115" s="7"/>
      <c r="PS115" s="7"/>
      <c r="PT115" s="7"/>
      <c r="PU115" s="7"/>
      <c r="PV115" s="7"/>
      <c r="PW115" s="7"/>
      <c r="PX115" s="7"/>
      <c r="PY115" s="7"/>
      <c r="PZ115" s="7"/>
      <c r="QA115" s="7"/>
      <c r="QB115" s="7"/>
      <c r="QC115" s="7"/>
      <c r="QD115" s="7"/>
      <c r="QE115" s="7"/>
      <c r="QF115" s="7"/>
      <c r="QG115" s="7"/>
      <c r="QH115" s="7"/>
      <c r="QI115" s="7"/>
      <c r="QJ115" s="7"/>
      <c r="QK115" s="7"/>
      <c r="QL115" s="7"/>
      <c r="QM115" s="7"/>
      <c r="QN115" s="7"/>
      <c r="QO115" s="7"/>
      <c r="QP115" s="7"/>
      <c r="QQ115" s="7"/>
      <c r="QR115" s="7"/>
      <c r="QS115" s="7"/>
      <c r="QT115" s="7"/>
      <c r="QU115" s="7"/>
      <c r="QV115" s="7"/>
      <c r="QW115" s="7"/>
      <c r="QX115" s="7"/>
      <c r="QY115" s="7"/>
      <c r="QZ115" s="7"/>
      <c r="RA115" s="7"/>
      <c r="RB115" s="7"/>
      <c r="RC115" s="7"/>
      <c r="RD115" s="7"/>
      <c r="RE115" s="7"/>
      <c r="RF115" s="7"/>
      <c r="RG115" s="7"/>
      <c r="RH115" s="7"/>
      <c r="RI115" s="7"/>
      <c r="RJ115" s="7"/>
      <c r="RK115" s="7"/>
      <c r="RL115" s="7"/>
      <c r="RM115" s="7"/>
      <c r="RN115" s="7"/>
      <c r="RO115" s="7"/>
      <c r="RP115" s="7"/>
      <c r="RQ115" s="7"/>
      <c r="RR115" s="7"/>
      <c r="RS115" s="7"/>
      <c r="RT115" s="7"/>
      <c r="RU115" s="7"/>
      <c r="RV115" s="7"/>
      <c r="RW115" s="7"/>
      <c r="RX115" s="7"/>
      <c r="RY115" s="7"/>
      <c r="RZ115" s="7"/>
      <c r="SA115" s="7"/>
      <c r="SB115" s="7"/>
      <c r="SC115" s="7"/>
      <c r="SD115" s="7"/>
      <c r="SE115" s="7"/>
      <c r="SF115" s="7"/>
      <c r="SG115" s="7"/>
      <c r="SH115" s="7"/>
      <c r="SI115" s="7"/>
      <c r="SJ115" s="7"/>
      <c r="SK115" s="7"/>
      <c r="SL115" s="7"/>
      <c r="SM115" s="7"/>
      <c r="SN115" s="7"/>
      <c r="SO115" s="7"/>
      <c r="SP115" s="7"/>
      <c r="SQ115" s="7"/>
      <c r="SR115" s="7"/>
      <c r="SS115" s="7"/>
      <c r="ST115" s="7"/>
      <c r="SU115" s="7"/>
      <c r="SV115" s="7"/>
      <c r="SW115" s="7"/>
      <c r="SX115" s="7"/>
      <c r="SY115" s="7"/>
      <c r="SZ115" s="7"/>
      <c r="TA115" s="7"/>
      <c r="TB115" s="7"/>
      <c r="TC115" s="7"/>
      <c r="TD115" s="7"/>
      <c r="TE115" s="7"/>
      <c r="TF115" s="7"/>
      <c r="TG115" s="7"/>
      <c r="TH115" s="7"/>
      <c r="TI115" s="7"/>
      <c r="TJ115" s="7"/>
      <c r="TK115" s="7"/>
      <c r="TL115" s="7"/>
      <c r="TM115" s="7"/>
      <c r="TN115" s="7"/>
      <c r="TO115" s="7"/>
      <c r="TP115" s="7"/>
      <c r="TQ115" s="7"/>
      <c r="TR115" s="7"/>
      <c r="TS115" s="7"/>
      <c r="TT115" s="7"/>
      <c r="TU115" s="7"/>
      <c r="TV115" s="7"/>
      <c r="TW115" s="7"/>
      <c r="TX115" s="7"/>
      <c r="TY115" s="7"/>
      <c r="TZ115" s="7"/>
      <c r="UA115" s="7"/>
      <c r="UB115" s="7"/>
      <c r="UC115" s="7"/>
      <c r="UD115" s="7"/>
      <c r="UE115" s="7"/>
      <c r="UF115" s="7"/>
      <c r="UG115" s="7"/>
      <c r="UH115" s="7"/>
      <c r="UI115" s="7"/>
      <c r="UJ115" s="7"/>
      <c r="UK115" s="7"/>
      <c r="UL115" s="7"/>
      <c r="UM115" s="7"/>
      <c r="UN115" s="7"/>
      <c r="UO115" s="7"/>
      <c r="UP115" s="7"/>
      <c r="UQ115" s="7"/>
      <c r="UR115" s="7"/>
      <c r="US115" s="7"/>
      <c r="UT115" s="7"/>
      <c r="UU115" s="7"/>
      <c r="UV115" s="7"/>
      <c r="UW115" s="7"/>
      <c r="UX115" s="7"/>
      <c r="UY115" s="7"/>
      <c r="UZ115" s="7"/>
      <c r="VA115" s="7"/>
      <c r="VB115" s="7"/>
      <c r="VC115" s="7"/>
      <c r="VD115" s="7"/>
      <c r="VE115" s="7"/>
      <c r="VF115" s="7"/>
      <c r="VG115" s="7"/>
      <c r="VH115" s="7"/>
      <c r="VI115" s="7"/>
      <c r="VJ115" s="7"/>
      <c r="VK115" s="7"/>
      <c r="VL115" s="7"/>
      <c r="VM115" s="7"/>
      <c r="VN115" s="7"/>
      <c r="VO115" s="7"/>
      <c r="VP115" s="7"/>
      <c r="VQ115" s="7"/>
      <c r="VR115" s="7"/>
      <c r="VS115" s="7"/>
      <c r="VT115" s="7"/>
      <c r="VU115" s="7"/>
      <c r="VV115" s="7"/>
      <c r="VW115" s="7"/>
      <c r="VX115" s="7"/>
      <c r="VY115" s="7"/>
      <c r="VZ115" s="7"/>
      <c r="WA115" s="7"/>
      <c r="WB115" s="7"/>
      <c r="WC115" s="7"/>
      <c r="WD115" s="7"/>
      <c r="WE115" s="7"/>
      <c r="WF115" s="7"/>
      <c r="WG115" s="7"/>
      <c r="WH115" s="7"/>
      <c r="WI115" s="7"/>
      <c r="WJ115" s="7"/>
      <c r="WK115" s="7"/>
      <c r="WL115" s="7"/>
      <c r="WM115" s="7"/>
      <c r="WN115" s="7"/>
      <c r="WO115" s="7"/>
      <c r="WP115" s="7"/>
      <c r="WQ115" s="7"/>
      <c r="WR115" s="7"/>
      <c r="WS115" s="7"/>
      <c r="WT115" s="7"/>
      <c r="WU115" s="7"/>
      <c r="WV115" s="7"/>
      <c r="WW115" s="7"/>
      <c r="WX115" s="7"/>
      <c r="WY115" s="7"/>
      <c r="WZ115" s="7"/>
      <c r="XA115" s="7"/>
      <c r="XB115" s="7"/>
      <c r="XC115" s="7"/>
      <c r="XD115" s="7"/>
      <c r="XE115" s="7"/>
      <c r="XF115" s="7"/>
      <c r="XG115" s="7"/>
      <c r="XH115" s="7"/>
      <c r="XI115" s="7"/>
      <c r="XJ115" s="7"/>
      <c r="XK115" s="7"/>
      <c r="XL115" s="7"/>
      <c r="XM115" s="7"/>
      <c r="XN115" s="7"/>
      <c r="XO115" s="7"/>
      <c r="XP115" s="7"/>
      <c r="XQ115" s="7"/>
      <c r="XR115" s="7"/>
      <c r="XS115" s="7"/>
      <c r="XT115" s="7"/>
      <c r="XU115" s="7"/>
      <c r="XV115" s="7"/>
      <c r="XW115" s="7"/>
      <c r="XX115" s="7"/>
      <c r="XY115" s="7"/>
      <c r="XZ115" s="7"/>
      <c r="YA115" s="7"/>
      <c r="YB115" s="7"/>
      <c r="YC115" s="7"/>
      <c r="YD115" s="7"/>
      <c r="YE115" s="7"/>
      <c r="YF115" s="7"/>
      <c r="YG115" s="7"/>
      <c r="YH115" s="7"/>
      <c r="YI115" s="7"/>
      <c r="YJ115" s="7"/>
      <c r="YK115" s="7"/>
      <c r="YL115" s="7"/>
      <c r="YM115" s="7"/>
      <c r="YN115" s="7"/>
      <c r="YO115" s="7"/>
      <c r="YP115" s="7"/>
      <c r="YQ115" s="7"/>
      <c r="YR115" s="7"/>
      <c r="YS115" s="7"/>
      <c r="YT115" s="7"/>
      <c r="YU115" s="7"/>
      <c r="YV115" s="7"/>
      <c r="YW115" s="7"/>
      <c r="YX115" s="7"/>
      <c r="YY115" s="7"/>
      <c r="YZ115" s="7"/>
      <c r="ZA115" s="7"/>
      <c r="ZB115" s="7"/>
      <c r="ZC115" s="7"/>
      <c r="ZD115" s="7"/>
      <c r="ZE115" s="7"/>
      <c r="ZF115" s="7"/>
      <c r="ZG115" s="7"/>
      <c r="ZH115" s="7"/>
      <c r="ZI115" s="7"/>
      <c r="ZJ115" s="7"/>
      <c r="ZK115" s="7"/>
      <c r="ZL115" s="7"/>
      <c r="ZM115" s="7"/>
      <c r="ZN115" s="7"/>
      <c r="ZO115" s="7"/>
      <c r="ZP115" s="7"/>
      <c r="ZQ115" s="7"/>
      <c r="ZR115" s="7"/>
      <c r="ZS115" s="7"/>
      <c r="ZT115" s="7"/>
      <c r="ZU115" s="7"/>
      <c r="ZV115" s="7"/>
      <c r="ZW115" s="7"/>
      <c r="ZX115" s="7"/>
      <c r="ZY115" s="7"/>
      <c r="ZZ115" s="7"/>
      <c r="AAA115" s="7"/>
      <c r="AAB115" s="7"/>
      <c r="AAC115" s="7"/>
      <c r="AAD115" s="7"/>
      <c r="AAE115" s="7"/>
      <c r="AAF115" s="7"/>
      <c r="AAG115" s="7"/>
      <c r="AAH115" s="7"/>
      <c r="AAI115" s="7"/>
      <c r="AAJ115" s="7"/>
      <c r="AAK115" s="7"/>
      <c r="AAL115" s="7"/>
      <c r="AAM115" s="7"/>
      <c r="AAN115" s="7"/>
      <c r="AAO115" s="7"/>
      <c r="AAP115" s="7"/>
      <c r="AAQ115" s="7"/>
      <c r="AAR115" s="7"/>
      <c r="AAS115" s="7"/>
      <c r="AAT115" s="7"/>
      <c r="AAU115" s="7"/>
      <c r="AAV115" s="7"/>
      <c r="AAW115" s="7"/>
      <c r="AAX115" s="7"/>
      <c r="AAY115" s="7"/>
      <c r="AAZ115" s="7"/>
      <c r="ABA115" s="7"/>
      <c r="ABB115" s="7"/>
      <c r="ABC115" s="7"/>
      <c r="ABD115" s="7"/>
      <c r="ABE115" s="7"/>
      <c r="ABF115" s="7"/>
      <c r="ABG115" s="7"/>
      <c r="ABH115" s="7"/>
      <c r="ABI115" s="7"/>
      <c r="ABJ115" s="7"/>
      <c r="ABK115" s="7"/>
      <c r="ABL115" s="7"/>
      <c r="ABM115" s="7"/>
      <c r="ABN115" s="7"/>
      <c r="ABO115" s="7"/>
      <c r="ABP115" s="7"/>
      <c r="ABQ115" s="7"/>
      <c r="ABR115" s="7"/>
      <c r="ABS115" s="7"/>
      <c r="ABT115" s="7"/>
      <c r="ABU115" s="7"/>
      <c r="ABV115" s="7"/>
      <c r="ABW115" s="7"/>
      <c r="ABX115" s="7"/>
      <c r="ABY115" s="7"/>
      <c r="ABZ115" s="7"/>
      <c r="ACA115" s="7"/>
      <c r="ACB115" s="7"/>
      <c r="ACC115" s="7"/>
      <c r="ACD115" s="7"/>
      <c r="ACE115" s="7"/>
      <c r="ACF115" s="7"/>
      <c r="ACG115" s="7"/>
      <c r="ACH115" s="7"/>
      <c r="ACI115" s="7"/>
      <c r="ACJ115" s="7"/>
      <c r="ACK115" s="7"/>
      <c r="ACL115" s="7"/>
      <c r="ACM115" s="7"/>
      <c r="ACN115" s="7"/>
      <c r="ACO115" s="7"/>
      <c r="ACP115" s="7"/>
      <c r="ACQ115" s="7"/>
      <c r="ACR115" s="7"/>
      <c r="ACS115" s="7"/>
      <c r="ACT115" s="7"/>
      <c r="ACU115" s="7"/>
      <c r="ACV115" s="7"/>
      <c r="ACW115" s="7"/>
      <c r="ACX115" s="7"/>
      <c r="ACY115" s="7"/>
      <c r="ACZ115" s="7"/>
      <c r="ADA115" s="7"/>
      <c r="ADB115" s="7"/>
      <c r="ADC115" s="7"/>
      <c r="ADD115" s="7"/>
      <c r="ADE115" s="7"/>
      <c r="ADF115" s="7"/>
      <c r="ADG115" s="7"/>
      <c r="ADH115" s="7"/>
      <c r="ADI115" s="7"/>
      <c r="ADJ115" s="7"/>
      <c r="ADK115" s="7"/>
      <c r="ADL115" s="7"/>
      <c r="ADM115" s="7"/>
      <c r="ADN115" s="7"/>
      <c r="ADO115" s="7"/>
      <c r="ADP115" s="7"/>
      <c r="ADQ115" s="7"/>
      <c r="ADR115" s="7"/>
      <c r="ADS115" s="7"/>
      <c r="ADT115" s="7"/>
      <c r="ADU115" s="7"/>
      <c r="ADV115" s="7"/>
      <c r="ADW115" s="7"/>
      <c r="ADX115" s="7"/>
      <c r="ADY115" s="7"/>
      <c r="ADZ115" s="7"/>
      <c r="AEA115" s="7"/>
      <c r="AEB115" s="7"/>
      <c r="AEC115" s="7"/>
      <c r="AED115" s="7"/>
      <c r="AEE115" s="7"/>
      <c r="AEF115" s="7"/>
      <c r="AEG115" s="7"/>
      <c r="AEH115" s="7"/>
      <c r="AEI115" s="7"/>
      <c r="AEJ115" s="7"/>
      <c r="AEK115" s="7"/>
      <c r="AEL115" s="7"/>
      <c r="AEM115" s="7"/>
      <c r="AEN115" s="7"/>
      <c r="AEO115" s="7"/>
      <c r="AEP115" s="7"/>
      <c r="AEQ115" s="7"/>
      <c r="AER115" s="7"/>
      <c r="AES115" s="7"/>
      <c r="AET115" s="7"/>
      <c r="AEU115" s="7"/>
      <c r="AEV115" s="7"/>
      <c r="AEW115" s="7"/>
      <c r="AEX115" s="7"/>
      <c r="AEY115" s="7"/>
      <c r="AEZ115" s="7"/>
      <c r="AFA115" s="7"/>
      <c r="AFB115" s="7"/>
      <c r="AFC115" s="7"/>
      <c r="AFD115" s="7"/>
      <c r="AFE115" s="7"/>
      <c r="AFF115" s="7"/>
      <c r="AFG115" s="7"/>
      <c r="AFH115" s="7"/>
      <c r="AFI115" s="7"/>
      <c r="AFJ115" s="7"/>
      <c r="AFK115" s="7"/>
      <c r="AFL115" s="7"/>
      <c r="AFM115" s="7"/>
      <c r="AFN115" s="7"/>
      <c r="AFO115" s="7"/>
      <c r="AFP115" s="7"/>
      <c r="AFQ115" s="7"/>
      <c r="AFR115" s="7"/>
      <c r="AFS115" s="7"/>
      <c r="AFT115" s="7"/>
      <c r="AFU115" s="7"/>
      <c r="AFV115" s="7"/>
      <c r="AFW115" s="7"/>
      <c r="AFX115" s="7"/>
      <c r="AFY115" s="7"/>
      <c r="AFZ115" s="7"/>
      <c r="AGA115" s="7"/>
      <c r="AGB115" s="7"/>
      <c r="AGC115" s="7"/>
      <c r="AGD115" s="7"/>
      <c r="AGE115" s="7"/>
      <c r="AGF115" s="7"/>
      <c r="AGG115" s="7"/>
      <c r="AGH115" s="7"/>
      <c r="AGI115" s="7"/>
      <c r="AGJ115" s="7"/>
      <c r="AGK115" s="7"/>
      <c r="AGL115" s="7"/>
      <c r="AGM115" s="7"/>
      <c r="AGN115" s="7"/>
      <c r="AGO115" s="7"/>
      <c r="AGP115" s="7"/>
      <c r="AGQ115" s="7"/>
      <c r="AGR115" s="7"/>
      <c r="AGS115" s="7"/>
      <c r="AGT115" s="7"/>
      <c r="AGU115" s="7"/>
      <c r="AGV115" s="7"/>
      <c r="AGW115" s="7"/>
      <c r="AGX115" s="7"/>
      <c r="AGY115" s="7"/>
      <c r="AGZ115" s="7"/>
      <c r="AHA115" s="7"/>
      <c r="AHB115" s="7"/>
      <c r="AHC115" s="7"/>
      <c r="AHD115" s="7"/>
      <c r="AHE115" s="7"/>
      <c r="AHF115" s="7"/>
      <c r="AHG115" s="7"/>
      <c r="AHH115" s="7"/>
      <c r="AHI115" s="7"/>
      <c r="AHJ115" s="7"/>
      <c r="AHK115" s="7"/>
      <c r="AHL115" s="7"/>
      <c r="AHM115" s="7"/>
      <c r="AHN115" s="7"/>
      <c r="AHO115" s="7"/>
      <c r="AHP115" s="7"/>
      <c r="AHQ115" s="7"/>
      <c r="AHR115" s="7"/>
      <c r="AHS115" s="7"/>
      <c r="AHT115" s="7"/>
      <c r="AHU115" s="7"/>
      <c r="AHV115" s="7"/>
      <c r="AHW115" s="7"/>
      <c r="AHX115" s="7"/>
      <c r="AHY115" s="7"/>
      <c r="AHZ115" s="7"/>
      <c r="AIA115" s="7"/>
      <c r="AIB115" s="7"/>
      <c r="AIC115" s="7"/>
      <c r="AID115" s="7"/>
      <c r="AIE115" s="7"/>
      <c r="AIF115" s="7"/>
      <c r="AIG115" s="7"/>
      <c r="AIH115" s="7"/>
      <c r="AII115" s="7"/>
      <c r="AIJ115" s="7"/>
      <c r="AIK115" s="7"/>
      <c r="AIL115" s="7"/>
      <c r="AIM115" s="7"/>
      <c r="AIN115" s="7"/>
      <c r="AIO115" s="7"/>
      <c r="AIP115" s="7"/>
      <c r="AIQ115" s="7"/>
      <c r="AIR115" s="7"/>
      <c r="AIS115" s="7"/>
      <c r="AIT115" s="7"/>
      <c r="AIU115" s="7"/>
      <c r="AIV115" s="7"/>
      <c r="AIW115" s="7"/>
      <c r="AIX115" s="7"/>
      <c r="AIY115" s="7"/>
      <c r="AIZ115" s="7"/>
      <c r="AJA115" s="7"/>
      <c r="AJB115" s="7"/>
      <c r="AJC115" s="7"/>
      <c r="AJD115" s="7"/>
      <c r="AJE115" s="7"/>
      <c r="AJF115" s="7"/>
      <c r="AJG115" s="7"/>
      <c r="AJH115" s="7"/>
      <c r="AJI115" s="7"/>
      <c r="AJJ115" s="7"/>
      <c r="AJK115" s="7"/>
      <c r="AJL115" s="7"/>
      <c r="AJM115" s="7"/>
      <c r="AJN115" s="7"/>
      <c r="AJO115" s="7"/>
      <c r="AJP115" s="7"/>
      <c r="AJQ115" s="7"/>
      <c r="AJR115" s="7"/>
      <c r="AJS115" s="7"/>
      <c r="AJT115" s="7"/>
      <c r="AJU115" s="7"/>
      <c r="AJV115" s="7"/>
      <c r="AJW115" s="7"/>
      <c r="AJX115" s="7"/>
      <c r="AJY115" s="7"/>
      <c r="AJZ115" s="7"/>
      <c r="AKA115" s="7"/>
      <c r="AKB115" s="7"/>
      <c r="AKC115" s="7"/>
      <c r="AKD115" s="7"/>
      <c r="AKE115" s="7"/>
      <c r="AKF115" s="7"/>
      <c r="AKG115" s="7"/>
    </row>
    <row r="116" spans="1:969" ht="27.75" customHeight="1" x14ac:dyDescent="0.3">
      <c r="A116" s="298" t="s">
        <v>128</v>
      </c>
      <c r="B116" s="297">
        <v>2260520</v>
      </c>
      <c r="C116" s="232"/>
      <c r="D116" s="184">
        <f t="shared" si="23"/>
        <v>0</v>
      </c>
      <c r="E116" s="198">
        <f t="shared" si="19"/>
        <v>0</v>
      </c>
      <c r="F116" s="76" t="e">
        <f t="shared" si="18"/>
        <v>#DIV/0!</v>
      </c>
      <c r="G116" s="184">
        <v>0</v>
      </c>
      <c r="H116" s="184"/>
      <c r="I116" s="185" t="e">
        <f t="shared" si="17"/>
        <v>#DIV/0!</v>
      </c>
      <c r="J116" s="186"/>
      <c r="K116" s="186"/>
      <c r="L116" s="186"/>
      <c r="M116" s="186"/>
      <c r="N116" s="186"/>
      <c r="O116" s="186"/>
      <c r="P116" s="186"/>
      <c r="Q116" s="186"/>
      <c r="R116" s="186"/>
      <c r="S116" s="186"/>
      <c r="T116" s="186"/>
      <c r="U116" s="186"/>
      <c r="V116" s="186"/>
      <c r="W116" s="186"/>
      <c r="X116" s="186"/>
      <c r="Y116" s="186"/>
      <c r="Z116" s="186"/>
      <c r="AA116" s="186"/>
      <c r="AB116" s="186"/>
      <c r="AC116" s="4"/>
      <c r="AD116" s="4"/>
      <c r="AE116" s="4"/>
      <c r="AF116" s="4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6"/>
      <c r="BK116" s="6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  <c r="IP116" s="7"/>
      <c r="IQ116" s="7"/>
      <c r="IR116" s="7"/>
      <c r="IS116" s="7"/>
      <c r="IT116" s="7"/>
      <c r="IU116" s="7"/>
      <c r="IV116" s="7"/>
      <c r="IW116" s="7"/>
      <c r="IX116" s="7"/>
      <c r="IY116" s="7"/>
      <c r="IZ116" s="7"/>
      <c r="JA116" s="7"/>
      <c r="JB116" s="7"/>
      <c r="JC116" s="7"/>
      <c r="JD116" s="7"/>
      <c r="JE116" s="7"/>
      <c r="JF116" s="7"/>
      <c r="JG116" s="7"/>
      <c r="JH116" s="7"/>
      <c r="JI116" s="7"/>
      <c r="JJ116" s="7"/>
      <c r="JK116" s="7"/>
      <c r="JL116" s="7"/>
      <c r="JM116" s="7"/>
      <c r="JN116" s="7"/>
      <c r="JO116" s="7"/>
      <c r="JP116" s="7"/>
      <c r="JQ116" s="7"/>
      <c r="JR116" s="7"/>
      <c r="JS116" s="7"/>
      <c r="JT116" s="7"/>
      <c r="JU116" s="7"/>
      <c r="JV116" s="7"/>
      <c r="JW116" s="7"/>
      <c r="JX116" s="7"/>
      <c r="JY116" s="7"/>
      <c r="JZ116" s="7"/>
      <c r="KA116" s="7"/>
      <c r="KB116" s="7"/>
      <c r="KC116" s="7"/>
      <c r="KD116" s="7"/>
      <c r="KE116" s="7"/>
      <c r="KF116" s="7"/>
      <c r="KG116" s="7"/>
      <c r="KH116" s="7"/>
      <c r="KI116" s="7"/>
      <c r="KJ116" s="7"/>
      <c r="KK116" s="7"/>
      <c r="KL116" s="7"/>
      <c r="KM116" s="7"/>
      <c r="KN116" s="7"/>
      <c r="KO116" s="7"/>
      <c r="KP116" s="7"/>
      <c r="KQ116" s="7"/>
      <c r="KR116" s="7"/>
      <c r="KS116" s="7"/>
      <c r="KT116" s="7"/>
      <c r="KU116" s="7"/>
      <c r="KV116" s="7"/>
      <c r="KW116" s="7"/>
      <c r="KX116" s="7"/>
      <c r="KY116" s="7"/>
      <c r="KZ116" s="7"/>
      <c r="LA116" s="7"/>
      <c r="LB116" s="7"/>
      <c r="LC116" s="7"/>
      <c r="LD116" s="7"/>
      <c r="LE116" s="7"/>
      <c r="LF116" s="7"/>
      <c r="LG116" s="7"/>
      <c r="LH116" s="7"/>
      <c r="LI116" s="7"/>
      <c r="LJ116" s="7"/>
      <c r="LK116" s="7"/>
      <c r="LL116" s="7"/>
      <c r="LM116" s="7"/>
      <c r="LN116" s="7"/>
      <c r="LO116" s="7"/>
      <c r="LP116" s="7"/>
      <c r="LQ116" s="7"/>
      <c r="LR116" s="7"/>
      <c r="LS116" s="7"/>
      <c r="LT116" s="7"/>
      <c r="LU116" s="7"/>
      <c r="LV116" s="7"/>
      <c r="LW116" s="7"/>
      <c r="LX116" s="7"/>
      <c r="LY116" s="7"/>
      <c r="LZ116" s="7"/>
      <c r="MA116" s="7"/>
      <c r="MB116" s="7"/>
      <c r="MC116" s="7"/>
      <c r="MD116" s="7"/>
      <c r="ME116" s="7"/>
      <c r="MF116" s="7"/>
      <c r="MG116" s="7"/>
      <c r="MH116" s="7"/>
      <c r="MI116" s="7"/>
      <c r="MJ116" s="7"/>
      <c r="MK116" s="7"/>
      <c r="ML116" s="7"/>
      <c r="MM116" s="7"/>
      <c r="MN116" s="7"/>
      <c r="MO116" s="7"/>
      <c r="MP116" s="7"/>
      <c r="MQ116" s="7"/>
      <c r="MR116" s="7"/>
      <c r="MS116" s="7"/>
      <c r="MT116" s="7"/>
      <c r="MU116" s="7"/>
      <c r="MV116" s="7"/>
      <c r="MW116" s="7"/>
      <c r="MX116" s="7"/>
      <c r="MY116" s="7"/>
      <c r="MZ116" s="7"/>
      <c r="NA116" s="7"/>
      <c r="NB116" s="7"/>
      <c r="NC116" s="7"/>
      <c r="ND116" s="7"/>
      <c r="NE116" s="7"/>
      <c r="NF116" s="7"/>
      <c r="NG116" s="7"/>
      <c r="NH116" s="7"/>
      <c r="NI116" s="7"/>
      <c r="NJ116" s="7"/>
      <c r="NK116" s="7"/>
      <c r="NL116" s="7"/>
      <c r="NM116" s="7"/>
      <c r="NN116" s="7"/>
      <c r="NO116" s="7"/>
      <c r="NP116" s="7"/>
      <c r="NQ116" s="7"/>
      <c r="NR116" s="7"/>
      <c r="NS116" s="7"/>
      <c r="NT116" s="7"/>
      <c r="NU116" s="7"/>
      <c r="NV116" s="7"/>
      <c r="NW116" s="7"/>
      <c r="NX116" s="7"/>
      <c r="NY116" s="7"/>
      <c r="NZ116" s="7"/>
      <c r="OA116" s="7"/>
      <c r="OB116" s="7"/>
      <c r="OC116" s="7"/>
      <c r="OD116" s="7"/>
      <c r="OE116" s="7"/>
      <c r="OF116" s="7"/>
      <c r="OG116" s="7"/>
      <c r="OH116" s="7"/>
      <c r="OI116" s="7"/>
      <c r="OJ116" s="7"/>
      <c r="OK116" s="7"/>
      <c r="OL116" s="7"/>
      <c r="OM116" s="7"/>
      <c r="ON116" s="7"/>
      <c r="OO116" s="7"/>
      <c r="OP116" s="7"/>
      <c r="OQ116" s="7"/>
      <c r="OR116" s="7"/>
      <c r="OS116" s="7"/>
      <c r="OT116" s="7"/>
      <c r="OU116" s="7"/>
      <c r="OV116" s="7"/>
      <c r="OW116" s="7"/>
      <c r="OX116" s="7"/>
      <c r="OY116" s="7"/>
      <c r="OZ116" s="7"/>
      <c r="PA116" s="7"/>
      <c r="PB116" s="7"/>
      <c r="PC116" s="7"/>
      <c r="PD116" s="7"/>
      <c r="PE116" s="7"/>
      <c r="PF116" s="7"/>
      <c r="PG116" s="7"/>
      <c r="PH116" s="7"/>
      <c r="PI116" s="7"/>
      <c r="PJ116" s="7"/>
      <c r="PK116" s="7"/>
      <c r="PL116" s="7"/>
      <c r="PM116" s="7"/>
      <c r="PN116" s="7"/>
      <c r="PO116" s="7"/>
      <c r="PP116" s="7"/>
      <c r="PQ116" s="7"/>
      <c r="PR116" s="7"/>
      <c r="PS116" s="7"/>
      <c r="PT116" s="7"/>
      <c r="PU116" s="7"/>
      <c r="PV116" s="7"/>
      <c r="PW116" s="7"/>
      <c r="PX116" s="7"/>
      <c r="PY116" s="7"/>
      <c r="PZ116" s="7"/>
      <c r="QA116" s="7"/>
      <c r="QB116" s="7"/>
      <c r="QC116" s="7"/>
      <c r="QD116" s="7"/>
      <c r="QE116" s="7"/>
      <c r="QF116" s="7"/>
      <c r="QG116" s="7"/>
      <c r="QH116" s="7"/>
      <c r="QI116" s="7"/>
      <c r="QJ116" s="7"/>
      <c r="QK116" s="7"/>
      <c r="QL116" s="7"/>
      <c r="QM116" s="7"/>
      <c r="QN116" s="7"/>
      <c r="QO116" s="7"/>
      <c r="QP116" s="7"/>
      <c r="QQ116" s="7"/>
      <c r="QR116" s="7"/>
      <c r="QS116" s="7"/>
      <c r="QT116" s="7"/>
      <c r="QU116" s="7"/>
      <c r="QV116" s="7"/>
      <c r="QW116" s="7"/>
      <c r="QX116" s="7"/>
      <c r="QY116" s="7"/>
      <c r="QZ116" s="7"/>
      <c r="RA116" s="7"/>
      <c r="RB116" s="7"/>
      <c r="RC116" s="7"/>
      <c r="RD116" s="7"/>
      <c r="RE116" s="7"/>
      <c r="RF116" s="7"/>
      <c r="RG116" s="7"/>
      <c r="RH116" s="7"/>
      <c r="RI116" s="7"/>
      <c r="RJ116" s="7"/>
      <c r="RK116" s="7"/>
      <c r="RL116" s="7"/>
      <c r="RM116" s="7"/>
      <c r="RN116" s="7"/>
      <c r="RO116" s="7"/>
      <c r="RP116" s="7"/>
      <c r="RQ116" s="7"/>
      <c r="RR116" s="7"/>
      <c r="RS116" s="7"/>
      <c r="RT116" s="7"/>
      <c r="RU116" s="7"/>
      <c r="RV116" s="7"/>
      <c r="RW116" s="7"/>
      <c r="RX116" s="7"/>
      <c r="RY116" s="7"/>
      <c r="RZ116" s="7"/>
      <c r="SA116" s="7"/>
      <c r="SB116" s="7"/>
      <c r="SC116" s="7"/>
      <c r="SD116" s="7"/>
      <c r="SE116" s="7"/>
      <c r="SF116" s="7"/>
      <c r="SG116" s="7"/>
      <c r="SH116" s="7"/>
      <c r="SI116" s="7"/>
      <c r="SJ116" s="7"/>
      <c r="SK116" s="7"/>
      <c r="SL116" s="7"/>
      <c r="SM116" s="7"/>
      <c r="SN116" s="7"/>
      <c r="SO116" s="7"/>
      <c r="SP116" s="7"/>
      <c r="SQ116" s="7"/>
      <c r="SR116" s="7"/>
      <c r="SS116" s="7"/>
      <c r="ST116" s="7"/>
      <c r="SU116" s="7"/>
      <c r="SV116" s="7"/>
      <c r="SW116" s="7"/>
      <c r="SX116" s="7"/>
      <c r="SY116" s="7"/>
      <c r="SZ116" s="7"/>
      <c r="TA116" s="7"/>
      <c r="TB116" s="7"/>
      <c r="TC116" s="7"/>
      <c r="TD116" s="7"/>
      <c r="TE116" s="7"/>
      <c r="TF116" s="7"/>
      <c r="TG116" s="7"/>
      <c r="TH116" s="7"/>
      <c r="TI116" s="7"/>
      <c r="TJ116" s="7"/>
      <c r="TK116" s="7"/>
      <c r="TL116" s="7"/>
      <c r="TM116" s="7"/>
      <c r="TN116" s="7"/>
      <c r="TO116" s="7"/>
      <c r="TP116" s="7"/>
      <c r="TQ116" s="7"/>
      <c r="TR116" s="7"/>
      <c r="TS116" s="7"/>
      <c r="TT116" s="7"/>
      <c r="TU116" s="7"/>
      <c r="TV116" s="7"/>
      <c r="TW116" s="7"/>
      <c r="TX116" s="7"/>
      <c r="TY116" s="7"/>
      <c r="TZ116" s="7"/>
      <c r="UA116" s="7"/>
      <c r="UB116" s="7"/>
      <c r="UC116" s="7"/>
      <c r="UD116" s="7"/>
      <c r="UE116" s="7"/>
      <c r="UF116" s="7"/>
      <c r="UG116" s="7"/>
      <c r="UH116" s="7"/>
      <c r="UI116" s="7"/>
      <c r="UJ116" s="7"/>
      <c r="UK116" s="7"/>
      <c r="UL116" s="7"/>
      <c r="UM116" s="7"/>
      <c r="UN116" s="7"/>
      <c r="UO116" s="7"/>
      <c r="UP116" s="7"/>
      <c r="UQ116" s="7"/>
      <c r="UR116" s="7"/>
      <c r="US116" s="7"/>
      <c r="UT116" s="7"/>
      <c r="UU116" s="7"/>
      <c r="UV116" s="7"/>
      <c r="UW116" s="7"/>
      <c r="UX116" s="7"/>
      <c r="UY116" s="7"/>
      <c r="UZ116" s="7"/>
      <c r="VA116" s="7"/>
      <c r="VB116" s="7"/>
      <c r="VC116" s="7"/>
      <c r="VD116" s="7"/>
      <c r="VE116" s="7"/>
      <c r="VF116" s="7"/>
      <c r="VG116" s="7"/>
      <c r="VH116" s="7"/>
      <c r="VI116" s="7"/>
      <c r="VJ116" s="7"/>
      <c r="VK116" s="7"/>
      <c r="VL116" s="7"/>
      <c r="VM116" s="7"/>
      <c r="VN116" s="7"/>
      <c r="VO116" s="7"/>
      <c r="VP116" s="7"/>
      <c r="VQ116" s="7"/>
      <c r="VR116" s="7"/>
      <c r="VS116" s="7"/>
      <c r="VT116" s="7"/>
      <c r="VU116" s="7"/>
      <c r="VV116" s="7"/>
      <c r="VW116" s="7"/>
      <c r="VX116" s="7"/>
      <c r="VY116" s="7"/>
      <c r="VZ116" s="7"/>
      <c r="WA116" s="7"/>
      <c r="WB116" s="7"/>
      <c r="WC116" s="7"/>
      <c r="WD116" s="7"/>
      <c r="WE116" s="7"/>
      <c r="WF116" s="7"/>
      <c r="WG116" s="7"/>
      <c r="WH116" s="7"/>
      <c r="WI116" s="7"/>
      <c r="WJ116" s="7"/>
      <c r="WK116" s="7"/>
      <c r="WL116" s="7"/>
      <c r="WM116" s="7"/>
      <c r="WN116" s="7"/>
      <c r="WO116" s="7"/>
      <c r="WP116" s="7"/>
      <c r="WQ116" s="7"/>
      <c r="WR116" s="7"/>
      <c r="WS116" s="7"/>
      <c r="WT116" s="7"/>
      <c r="WU116" s="7"/>
      <c r="WV116" s="7"/>
      <c r="WW116" s="7"/>
      <c r="WX116" s="7"/>
      <c r="WY116" s="7"/>
      <c r="WZ116" s="7"/>
      <c r="XA116" s="7"/>
      <c r="XB116" s="7"/>
      <c r="XC116" s="7"/>
      <c r="XD116" s="7"/>
      <c r="XE116" s="7"/>
      <c r="XF116" s="7"/>
      <c r="XG116" s="7"/>
      <c r="XH116" s="7"/>
      <c r="XI116" s="7"/>
      <c r="XJ116" s="7"/>
      <c r="XK116" s="7"/>
      <c r="XL116" s="7"/>
      <c r="XM116" s="7"/>
      <c r="XN116" s="7"/>
      <c r="XO116" s="7"/>
      <c r="XP116" s="7"/>
      <c r="XQ116" s="7"/>
      <c r="XR116" s="7"/>
      <c r="XS116" s="7"/>
      <c r="XT116" s="7"/>
      <c r="XU116" s="7"/>
      <c r="XV116" s="7"/>
      <c r="XW116" s="7"/>
      <c r="XX116" s="7"/>
      <c r="XY116" s="7"/>
      <c r="XZ116" s="7"/>
      <c r="YA116" s="7"/>
      <c r="YB116" s="7"/>
      <c r="YC116" s="7"/>
      <c r="YD116" s="7"/>
      <c r="YE116" s="7"/>
      <c r="YF116" s="7"/>
      <c r="YG116" s="7"/>
      <c r="YH116" s="7"/>
      <c r="YI116" s="7"/>
      <c r="YJ116" s="7"/>
      <c r="YK116" s="7"/>
      <c r="YL116" s="7"/>
      <c r="YM116" s="7"/>
      <c r="YN116" s="7"/>
      <c r="YO116" s="7"/>
      <c r="YP116" s="7"/>
      <c r="YQ116" s="7"/>
      <c r="YR116" s="7"/>
      <c r="YS116" s="7"/>
      <c r="YT116" s="7"/>
      <c r="YU116" s="7"/>
      <c r="YV116" s="7"/>
      <c r="YW116" s="7"/>
      <c r="YX116" s="7"/>
      <c r="YY116" s="7"/>
      <c r="YZ116" s="7"/>
      <c r="ZA116" s="7"/>
      <c r="ZB116" s="7"/>
      <c r="ZC116" s="7"/>
      <c r="ZD116" s="7"/>
      <c r="ZE116" s="7"/>
      <c r="ZF116" s="7"/>
      <c r="ZG116" s="7"/>
      <c r="ZH116" s="7"/>
      <c r="ZI116" s="7"/>
      <c r="ZJ116" s="7"/>
      <c r="ZK116" s="7"/>
      <c r="ZL116" s="7"/>
      <c r="ZM116" s="7"/>
      <c r="ZN116" s="7"/>
      <c r="ZO116" s="7"/>
      <c r="ZP116" s="7"/>
      <c r="ZQ116" s="7"/>
      <c r="ZR116" s="7"/>
      <c r="ZS116" s="7"/>
      <c r="ZT116" s="7"/>
      <c r="ZU116" s="7"/>
      <c r="ZV116" s="7"/>
      <c r="ZW116" s="7"/>
      <c r="ZX116" s="7"/>
      <c r="ZY116" s="7"/>
      <c r="ZZ116" s="7"/>
      <c r="AAA116" s="7"/>
      <c r="AAB116" s="7"/>
      <c r="AAC116" s="7"/>
      <c r="AAD116" s="7"/>
      <c r="AAE116" s="7"/>
      <c r="AAF116" s="7"/>
      <c r="AAG116" s="7"/>
      <c r="AAH116" s="7"/>
      <c r="AAI116" s="7"/>
      <c r="AAJ116" s="7"/>
      <c r="AAK116" s="7"/>
      <c r="AAL116" s="7"/>
      <c r="AAM116" s="7"/>
      <c r="AAN116" s="7"/>
      <c r="AAO116" s="7"/>
      <c r="AAP116" s="7"/>
      <c r="AAQ116" s="7"/>
      <c r="AAR116" s="7"/>
      <c r="AAS116" s="7"/>
      <c r="AAT116" s="7"/>
      <c r="AAU116" s="7"/>
      <c r="AAV116" s="7"/>
      <c r="AAW116" s="7"/>
      <c r="AAX116" s="7"/>
      <c r="AAY116" s="7"/>
      <c r="AAZ116" s="7"/>
      <c r="ABA116" s="7"/>
      <c r="ABB116" s="7"/>
      <c r="ABC116" s="7"/>
      <c r="ABD116" s="7"/>
      <c r="ABE116" s="7"/>
      <c r="ABF116" s="7"/>
      <c r="ABG116" s="7"/>
      <c r="ABH116" s="7"/>
      <c r="ABI116" s="7"/>
      <c r="ABJ116" s="7"/>
      <c r="ABK116" s="7"/>
      <c r="ABL116" s="7"/>
      <c r="ABM116" s="7"/>
      <c r="ABN116" s="7"/>
      <c r="ABO116" s="7"/>
      <c r="ABP116" s="7"/>
      <c r="ABQ116" s="7"/>
      <c r="ABR116" s="7"/>
      <c r="ABS116" s="7"/>
      <c r="ABT116" s="7"/>
      <c r="ABU116" s="7"/>
      <c r="ABV116" s="7"/>
      <c r="ABW116" s="7"/>
      <c r="ABX116" s="7"/>
      <c r="ABY116" s="7"/>
      <c r="ABZ116" s="7"/>
      <c r="ACA116" s="7"/>
      <c r="ACB116" s="7"/>
      <c r="ACC116" s="7"/>
      <c r="ACD116" s="7"/>
      <c r="ACE116" s="7"/>
      <c r="ACF116" s="7"/>
      <c r="ACG116" s="7"/>
      <c r="ACH116" s="7"/>
      <c r="ACI116" s="7"/>
      <c r="ACJ116" s="7"/>
      <c r="ACK116" s="7"/>
      <c r="ACL116" s="7"/>
      <c r="ACM116" s="7"/>
      <c r="ACN116" s="7"/>
      <c r="ACO116" s="7"/>
      <c r="ACP116" s="7"/>
      <c r="ACQ116" s="7"/>
      <c r="ACR116" s="7"/>
      <c r="ACS116" s="7"/>
      <c r="ACT116" s="7"/>
      <c r="ACU116" s="7"/>
      <c r="ACV116" s="7"/>
      <c r="ACW116" s="7"/>
      <c r="ACX116" s="7"/>
      <c r="ACY116" s="7"/>
      <c r="ACZ116" s="7"/>
      <c r="ADA116" s="7"/>
      <c r="ADB116" s="7"/>
      <c r="ADC116" s="7"/>
      <c r="ADD116" s="7"/>
      <c r="ADE116" s="7"/>
      <c r="ADF116" s="7"/>
      <c r="ADG116" s="7"/>
      <c r="ADH116" s="7"/>
      <c r="ADI116" s="7"/>
      <c r="ADJ116" s="7"/>
      <c r="ADK116" s="7"/>
      <c r="ADL116" s="7"/>
      <c r="ADM116" s="7"/>
      <c r="ADN116" s="7"/>
      <c r="ADO116" s="7"/>
      <c r="ADP116" s="7"/>
      <c r="ADQ116" s="7"/>
      <c r="ADR116" s="7"/>
      <c r="ADS116" s="7"/>
      <c r="ADT116" s="7"/>
      <c r="ADU116" s="7"/>
      <c r="ADV116" s="7"/>
      <c r="ADW116" s="7"/>
      <c r="ADX116" s="7"/>
      <c r="ADY116" s="7"/>
      <c r="ADZ116" s="7"/>
      <c r="AEA116" s="7"/>
      <c r="AEB116" s="7"/>
      <c r="AEC116" s="7"/>
      <c r="AED116" s="7"/>
      <c r="AEE116" s="7"/>
      <c r="AEF116" s="7"/>
      <c r="AEG116" s="7"/>
      <c r="AEH116" s="7"/>
      <c r="AEI116" s="7"/>
      <c r="AEJ116" s="7"/>
      <c r="AEK116" s="7"/>
      <c r="AEL116" s="7"/>
      <c r="AEM116" s="7"/>
      <c r="AEN116" s="7"/>
      <c r="AEO116" s="7"/>
      <c r="AEP116" s="7"/>
      <c r="AEQ116" s="7"/>
      <c r="AER116" s="7"/>
      <c r="AES116" s="7"/>
      <c r="AET116" s="7"/>
      <c r="AEU116" s="7"/>
      <c r="AEV116" s="7"/>
      <c r="AEW116" s="7"/>
      <c r="AEX116" s="7"/>
      <c r="AEY116" s="7"/>
      <c r="AEZ116" s="7"/>
      <c r="AFA116" s="7"/>
      <c r="AFB116" s="7"/>
      <c r="AFC116" s="7"/>
      <c r="AFD116" s="7"/>
      <c r="AFE116" s="7"/>
      <c r="AFF116" s="7"/>
      <c r="AFG116" s="7"/>
      <c r="AFH116" s="7"/>
      <c r="AFI116" s="7"/>
      <c r="AFJ116" s="7"/>
      <c r="AFK116" s="7"/>
      <c r="AFL116" s="7"/>
      <c r="AFM116" s="7"/>
      <c r="AFN116" s="7"/>
      <c r="AFO116" s="7"/>
      <c r="AFP116" s="7"/>
      <c r="AFQ116" s="7"/>
      <c r="AFR116" s="7"/>
      <c r="AFS116" s="7"/>
      <c r="AFT116" s="7"/>
      <c r="AFU116" s="7"/>
      <c r="AFV116" s="7"/>
      <c r="AFW116" s="7"/>
      <c r="AFX116" s="7"/>
      <c r="AFY116" s="7"/>
      <c r="AFZ116" s="7"/>
      <c r="AGA116" s="7"/>
      <c r="AGB116" s="7"/>
      <c r="AGC116" s="7"/>
      <c r="AGD116" s="7"/>
      <c r="AGE116" s="7"/>
      <c r="AGF116" s="7"/>
      <c r="AGG116" s="7"/>
      <c r="AGH116" s="7"/>
      <c r="AGI116" s="7"/>
      <c r="AGJ116" s="7"/>
      <c r="AGK116" s="7"/>
      <c r="AGL116" s="7"/>
      <c r="AGM116" s="7"/>
      <c r="AGN116" s="7"/>
      <c r="AGO116" s="7"/>
      <c r="AGP116" s="7"/>
      <c r="AGQ116" s="7"/>
      <c r="AGR116" s="7"/>
      <c r="AGS116" s="7"/>
      <c r="AGT116" s="7"/>
      <c r="AGU116" s="7"/>
      <c r="AGV116" s="7"/>
      <c r="AGW116" s="7"/>
      <c r="AGX116" s="7"/>
      <c r="AGY116" s="7"/>
      <c r="AGZ116" s="7"/>
      <c r="AHA116" s="7"/>
      <c r="AHB116" s="7"/>
      <c r="AHC116" s="7"/>
      <c r="AHD116" s="7"/>
      <c r="AHE116" s="7"/>
      <c r="AHF116" s="7"/>
      <c r="AHG116" s="7"/>
      <c r="AHH116" s="7"/>
      <c r="AHI116" s="7"/>
      <c r="AHJ116" s="7"/>
      <c r="AHK116" s="7"/>
      <c r="AHL116" s="7"/>
      <c r="AHM116" s="7"/>
      <c r="AHN116" s="7"/>
      <c r="AHO116" s="7"/>
      <c r="AHP116" s="7"/>
      <c r="AHQ116" s="7"/>
      <c r="AHR116" s="7"/>
      <c r="AHS116" s="7"/>
      <c r="AHT116" s="7"/>
      <c r="AHU116" s="7"/>
      <c r="AHV116" s="7"/>
      <c r="AHW116" s="7"/>
      <c r="AHX116" s="7"/>
      <c r="AHY116" s="7"/>
      <c r="AHZ116" s="7"/>
      <c r="AIA116" s="7"/>
      <c r="AIB116" s="7"/>
      <c r="AIC116" s="7"/>
      <c r="AID116" s="7"/>
      <c r="AIE116" s="7"/>
      <c r="AIF116" s="7"/>
      <c r="AIG116" s="7"/>
      <c r="AIH116" s="7"/>
      <c r="AII116" s="7"/>
      <c r="AIJ116" s="7"/>
      <c r="AIK116" s="7"/>
      <c r="AIL116" s="7"/>
      <c r="AIM116" s="7"/>
      <c r="AIN116" s="7"/>
      <c r="AIO116" s="7"/>
      <c r="AIP116" s="7"/>
      <c r="AIQ116" s="7"/>
      <c r="AIR116" s="7"/>
      <c r="AIS116" s="7"/>
      <c r="AIT116" s="7"/>
      <c r="AIU116" s="7"/>
      <c r="AIV116" s="7"/>
      <c r="AIW116" s="7"/>
      <c r="AIX116" s="7"/>
      <c r="AIY116" s="7"/>
      <c r="AIZ116" s="7"/>
      <c r="AJA116" s="7"/>
      <c r="AJB116" s="7"/>
      <c r="AJC116" s="7"/>
      <c r="AJD116" s="7"/>
      <c r="AJE116" s="7"/>
      <c r="AJF116" s="7"/>
      <c r="AJG116" s="7"/>
      <c r="AJH116" s="7"/>
      <c r="AJI116" s="7"/>
      <c r="AJJ116" s="7"/>
      <c r="AJK116" s="7"/>
      <c r="AJL116" s="7"/>
      <c r="AJM116" s="7"/>
      <c r="AJN116" s="7"/>
      <c r="AJO116" s="7"/>
      <c r="AJP116" s="7"/>
      <c r="AJQ116" s="7"/>
      <c r="AJR116" s="7"/>
      <c r="AJS116" s="7"/>
      <c r="AJT116" s="7"/>
      <c r="AJU116" s="7"/>
      <c r="AJV116" s="7"/>
      <c r="AJW116" s="7"/>
      <c r="AJX116" s="7"/>
      <c r="AJY116" s="7"/>
      <c r="AJZ116" s="7"/>
      <c r="AKA116" s="7"/>
      <c r="AKB116" s="7"/>
      <c r="AKC116" s="7"/>
      <c r="AKD116" s="7"/>
      <c r="AKE116" s="7"/>
      <c r="AKF116" s="7"/>
      <c r="AKG116" s="7"/>
    </row>
    <row r="117" spans="1:969" s="303" customFormat="1" ht="26.25" customHeight="1" x14ac:dyDescent="0.3">
      <c r="A117" s="298" t="s">
        <v>129</v>
      </c>
      <c r="B117" s="297">
        <v>2260521</v>
      </c>
      <c r="C117" s="254">
        <v>7180</v>
      </c>
      <c r="D117" s="184">
        <f t="shared" si="23"/>
        <v>0</v>
      </c>
      <c r="E117" s="198">
        <f t="shared" si="19"/>
        <v>7180</v>
      </c>
      <c r="F117" s="76">
        <f t="shared" si="18"/>
        <v>0</v>
      </c>
      <c r="G117" s="299">
        <v>0</v>
      </c>
      <c r="H117" s="299"/>
      <c r="I117" s="299" t="e">
        <f t="shared" si="17"/>
        <v>#DIV/0!</v>
      </c>
      <c r="J117" s="300"/>
      <c r="K117" s="300"/>
      <c r="L117" s="300"/>
      <c r="M117" s="300"/>
      <c r="N117" s="300"/>
      <c r="O117" s="300"/>
      <c r="P117" s="300"/>
      <c r="Q117" s="300"/>
      <c r="R117" s="300"/>
      <c r="S117" s="300"/>
      <c r="T117" s="300"/>
      <c r="U117" s="300"/>
      <c r="V117" s="300"/>
      <c r="W117" s="300"/>
      <c r="X117" s="300"/>
      <c r="Y117" s="300"/>
      <c r="Z117" s="300"/>
      <c r="AA117" s="300"/>
      <c r="AB117" s="300"/>
      <c r="AC117" s="243"/>
      <c r="AD117" s="243"/>
      <c r="AE117" s="243"/>
      <c r="AF117" s="243"/>
      <c r="AG117" s="301"/>
      <c r="AH117" s="301"/>
      <c r="AI117" s="301"/>
      <c r="AJ117" s="301"/>
      <c r="AK117" s="301"/>
      <c r="AL117" s="301"/>
      <c r="AM117" s="301"/>
      <c r="AN117" s="301"/>
      <c r="AO117" s="301"/>
      <c r="AP117" s="301"/>
      <c r="AQ117" s="301"/>
      <c r="AR117" s="301"/>
      <c r="AS117" s="301"/>
      <c r="AT117" s="301"/>
      <c r="AU117" s="301"/>
      <c r="AV117" s="301"/>
      <c r="AW117" s="301"/>
      <c r="AX117" s="301"/>
      <c r="AY117" s="301"/>
      <c r="AZ117" s="301"/>
      <c r="BA117" s="301"/>
      <c r="BB117" s="301"/>
      <c r="BC117" s="301"/>
      <c r="BD117" s="301"/>
      <c r="BE117" s="301"/>
      <c r="BF117" s="301"/>
      <c r="BG117" s="301"/>
      <c r="BH117" s="301"/>
      <c r="BI117" s="301"/>
      <c r="BJ117" s="302"/>
      <c r="BK117" s="302"/>
    </row>
    <row r="118" spans="1:969" s="209" customFormat="1" ht="28.5" customHeight="1" x14ac:dyDescent="0.3">
      <c r="A118" s="219" t="s">
        <v>130</v>
      </c>
      <c r="B118" s="304">
        <v>2910000</v>
      </c>
      <c r="C118" s="305"/>
      <c r="D118" s="306">
        <f>H118</f>
        <v>0</v>
      </c>
      <c r="E118" s="306">
        <f>C118-D118</f>
        <v>0</v>
      </c>
      <c r="F118" s="97" t="e">
        <f t="shared" si="18"/>
        <v>#DIV/0!</v>
      </c>
      <c r="G118" s="306"/>
      <c r="H118" s="306"/>
      <c r="I118" s="306" t="e">
        <f t="shared" si="17"/>
        <v>#DIV/0!</v>
      </c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200"/>
      <c r="AD118" s="200"/>
      <c r="AE118" s="200"/>
      <c r="AF118" s="200"/>
      <c r="AG118" s="201"/>
      <c r="AH118" s="201"/>
      <c r="AI118" s="201"/>
      <c r="AJ118" s="201"/>
      <c r="AK118" s="201"/>
      <c r="AL118" s="201"/>
      <c r="AM118" s="201"/>
      <c r="AN118" s="201"/>
      <c r="AO118" s="201"/>
      <c r="AP118" s="201"/>
      <c r="AQ118" s="201"/>
      <c r="AR118" s="201"/>
      <c r="AS118" s="201"/>
      <c r="AT118" s="201"/>
      <c r="AU118" s="201"/>
      <c r="AV118" s="201"/>
      <c r="AW118" s="201"/>
      <c r="AX118" s="201"/>
      <c r="AY118" s="201"/>
      <c r="AZ118" s="201"/>
      <c r="BA118" s="201"/>
      <c r="BB118" s="201"/>
      <c r="BC118" s="201"/>
      <c r="BD118" s="201"/>
      <c r="BE118" s="201"/>
      <c r="BF118" s="201"/>
      <c r="BG118" s="201"/>
      <c r="BH118" s="201"/>
      <c r="BI118" s="201"/>
      <c r="BJ118" s="208"/>
      <c r="BK118" s="208"/>
    </row>
    <row r="119" spans="1:969" s="314" customFormat="1" ht="24" customHeight="1" x14ac:dyDescent="0.35">
      <c r="A119" s="308" t="s">
        <v>44</v>
      </c>
      <c r="B119" s="309" t="s">
        <v>131</v>
      </c>
      <c r="C119" s="310">
        <f>C122+C124+C126+C128+C130+C132+C137+C120</f>
        <v>677855</v>
      </c>
      <c r="D119" s="310">
        <f>D122+D124+D126+D128+D130+D132+D137+D120</f>
        <v>96865</v>
      </c>
      <c r="E119" s="310">
        <f>E122+E124+E126+E128+E130+E132+E137+E120</f>
        <v>580990</v>
      </c>
      <c r="F119" s="121">
        <f t="shared" si="18"/>
        <v>14.289929262157836</v>
      </c>
      <c r="G119" s="310">
        <f>G122+G124+G126+G128+G130+G132+G137+G120</f>
        <v>127800</v>
      </c>
      <c r="H119" s="310">
        <f>H122+H124+H126+H128+H130+H132+H137+H120</f>
        <v>96865</v>
      </c>
      <c r="I119" s="310">
        <f t="shared" si="17"/>
        <v>75.79420970266041</v>
      </c>
      <c r="J119" s="311"/>
      <c r="K119" s="311"/>
      <c r="L119" s="311"/>
      <c r="M119" s="311"/>
      <c r="N119" s="311"/>
      <c r="O119" s="311"/>
      <c r="P119" s="311"/>
      <c r="Q119" s="311"/>
      <c r="R119" s="311"/>
      <c r="S119" s="311"/>
      <c r="T119" s="311"/>
      <c r="U119" s="311"/>
      <c r="V119" s="311"/>
      <c r="W119" s="311"/>
      <c r="X119" s="311"/>
      <c r="Y119" s="311"/>
      <c r="Z119" s="311"/>
      <c r="AA119" s="311"/>
      <c r="AB119" s="311"/>
      <c r="AC119" s="312"/>
      <c r="AD119" s="312"/>
      <c r="AE119" s="312"/>
      <c r="AF119" s="312"/>
      <c r="AG119" s="312"/>
      <c r="AH119" s="312"/>
      <c r="AI119" s="312"/>
      <c r="AJ119" s="312"/>
      <c r="AK119" s="312"/>
      <c r="AL119" s="312"/>
      <c r="AM119" s="312"/>
      <c r="AN119" s="312"/>
      <c r="AO119" s="312"/>
      <c r="AP119" s="312"/>
      <c r="AQ119" s="312"/>
      <c r="AR119" s="312"/>
      <c r="AS119" s="312"/>
      <c r="AT119" s="312"/>
      <c r="AU119" s="312"/>
      <c r="AV119" s="312"/>
      <c r="AW119" s="312"/>
      <c r="AX119" s="312"/>
      <c r="AY119" s="312"/>
      <c r="AZ119" s="312"/>
      <c r="BA119" s="312"/>
      <c r="BB119" s="312"/>
      <c r="BC119" s="312"/>
      <c r="BD119" s="312"/>
      <c r="BE119" s="312"/>
      <c r="BF119" s="312"/>
      <c r="BG119" s="312"/>
      <c r="BH119" s="312"/>
      <c r="BI119" s="312"/>
      <c r="BJ119" s="313"/>
      <c r="BK119" s="313"/>
    </row>
    <row r="120" spans="1:969" s="316" customFormat="1" ht="24" customHeight="1" x14ac:dyDescent="0.3">
      <c r="A120" s="242" t="s">
        <v>132</v>
      </c>
      <c r="B120" s="220">
        <v>340</v>
      </c>
      <c r="C120" s="221">
        <f>C121</f>
        <v>0</v>
      </c>
      <c r="D120" s="221">
        <f>D121</f>
        <v>0</v>
      </c>
      <c r="E120" s="221">
        <f>E121</f>
        <v>0</v>
      </c>
      <c r="F120" s="97" t="e">
        <f t="shared" si="18"/>
        <v>#DIV/0!</v>
      </c>
      <c r="G120" s="221">
        <f>G121</f>
        <v>0</v>
      </c>
      <c r="H120" s="221">
        <f>H121</f>
        <v>0</v>
      </c>
      <c r="I120" s="221" t="e">
        <f t="shared" si="17"/>
        <v>#DIV/0!</v>
      </c>
      <c r="J120" s="222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2"/>
      <c r="W120" s="222"/>
      <c r="X120" s="222"/>
      <c r="Y120" s="222"/>
      <c r="Z120" s="222"/>
      <c r="AA120" s="222"/>
      <c r="AB120" s="222"/>
      <c r="AC120" s="315"/>
      <c r="AD120" s="315"/>
      <c r="AE120" s="315"/>
      <c r="AF120" s="315"/>
      <c r="AG120" s="315"/>
      <c r="AH120" s="315"/>
      <c r="AI120" s="315"/>
      <c r="AJ120" s="315"/>
      <c r="AK120" s="315"/>
      <c r="AL120" s="315"/>
      <c r="AM120" s="315"/>
      <c r="AN120" s="315"/>
      <c r="AO120" s="315"/>
      <c r="AP120" s="315"/>
      <c r="AQ120" s="315"/>
      <c r="AR120" s="315"/>
      <c r="AS120" s="315"/>
      <c r="AT120" s="315"/>
      <c r="AU120" s="315"/>
      <c r="AV120" s="315"/>
      <c r="AW120" s="315"/>
      <c r="AX120" s="315"/>
      <c r="AY120" s="315"/>
      <c r="AZ120" s="315"/>
      <c r="BA120" s="315"/>
      <c r="BB120" s="315"/>
      <c r="BC120" s="315"/>
      <c r="BD120" s="315"/>
      <c r="BE120" s="315"/>
      <c r="BF120" s="315"/>
      <c r="BG120" s="315"/>
      <c r="BH120" s="315"/>
      <c r="BI120" s="315"/>
      <c r="BJ120" s="315"/>
      <c r="BK120" s="315"/>
    </row>
    <row r="121" spans="1:969" s="278" customFormat="1" ht="36" customHeight="1" x14ac:dyDescent="0.25">
      <c r="A121" s="279" t="s">
        <v>122</v>
      </c>
      <c r="B121" s="317">
        <v>3400045</v>
      </c>
      <c r="C121" s="318"/>
      <c r="D121" s="273">
        <f>H121</f>
        <v>0</v>
      </c>
      <c r="E121" s="273">
        <f>C121-D121</f>
        <v>0</v>
      </c>
      <c r="F121" s="76" t="e">
        <f t="shared" si="18"/>
        <v>#DIV/0!</v>
      </c>
      <c r="G121" s="273"/>
      <c r="H121" s="273"/>
      <c r="I121" s="273" t="e">
        <f t="shared" si="17"/>
        <v>#DIV/0!</v>
      </c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274"/>
      <c r="X121" s="274"/>
      <c r="Y121" s="274"/>
      <c r="Z121" s="274"/>
      <c r="AA121" s="274"/>
      <c r="AB121" s="274"/>
      <c r="AC121" s="275"/>
      <c r="AD121" s="275"/>
      <c r="AE121" s="275"/>
      <c r="AF121" s="275"/>
      <c r="AG121" s="276"/>
      <c r="AH121" s="276"/>
      <c r="AI121" s="276"/>
      <c r="AJ121" s="276"/>
      <c r="AK121" s="276"/>
      <c r="AL121" s="276"/>
      <c r="AM121" s="276"/>
      <c r="AN121" s="276"/>
      <c r="AO121" s="276"/>
      <c r="AP121" s="276"/>
      <c r="AQ121" s="276"/>
      <c r="AR121" s="276"/>
      <c r="AS121" s="276"/>
      <c r="AT121" s="276"/>
      <c r="AU121" s="276"/>
      <c r="AV121" s="276"/>
      <c r="AW121" s="276"/>
      <c r="AX121" s="276"/>
      <c r="AY121" s="276"/>
      <c r="AZ121" s="276"/>
      <c r="BA121" s="276"/>
      <c r="BB121" s="276"/>
      <c r="BC121" s="276"/>
      <c r="BD121" s="276"/>
      <c r="BE121" s="276"/>
      <c r="BF121" s="276"/>
      <c r="BG121" s="276"/>
      <c r="BH121" s="276"/>
      <c r="BI121" s="276"/>
      <c r="BJ121" s="277"/>
      <c r="BK121" s="277"/>
    </row>
    <row r="122" spans="1:969" s="316" customFormat="1" ht="31.5" x14ac:dyDescent="0.3">
      <c r="A122" s="242" t="s">
        <v>133</v>
      </c>
      <c r="B122" s="220">
        <v>341</v>
      </c>
      <c r="C122" s="221">
        <f>C123</f>
        <v>22000</v>
      </c>
      <c r="D122" s="221">
        <f>D123</f>
        <v>0</v>
      </c>
      <c r="E122" s="221">
        <f>E123</f>
        <v>22000</v>
      </c>
      <c r="F122" s="97">
        <f t="shared" si="18"/>
        <v>0</v>
      </c>
      <c r="G122" s="221">
        <f>G123</f>
        <v>0</v>
      </c>
      <c r="H122" s="221">
        <f>H123</f>
        <v>0</v>
      </c>
      <c r="I122" s="221" t="e">
        <f t="shared" si="17"/>
        <v>#DIV/0!</v>
      </c>
      <c r="J122" s="222"/>
      <c r="K122" s="222"/>
      <c r="L122" s="222"/>
      <c r="M122" s="222"/>
      <c r="N122" s="222"/>
      <c r="O122" s="222"/>
      <c r="P122" s="222"/>
      <c r="Q122" s="222"/>
      <c r="R122" s="222"/>
      <c r="S122" s="222"/>
      <c r="T122" s="222"/>
      <c r="U122" s="222"/>
      <c r="V122" s="222"/>
      <c r="W122" s="222"/>
      <c r="X122" s="222"/>
      <c r="Y122" s="222"/>
      <c r="Z122" s="222"/>
      <c r="AA122" s="222"/>
      <c r="AB122" s="222"/>
      <c r="AC122" s="243"/>
      <c r="AD122" s="243"/>
      <c r="AE122" s="243"/>
      <c r="AF122" s="243"/>
      <c r="AG122" s="243"/>
      <c r="AH122" s="243"/>
      <c r="AI122" s="243"/>
      <c r="AJ122" s="243"/>
      <c r="AK122" s="243"/>
      <c r="AL122" s="243"/>
      <c r="AM122" s="243"/>
      <c r="AN122" s="243"/>
      <c r="AO122" s="243"/>
      <c r="AP122" s="243"/>
      <c r="AQ122" s="243"/>
      <c r="AR122" s="243"/>
      <c r="AS122" s="243"/>
      <c r="AT122" s="243"/>
      <c r="AU122" s="243"/>
      <c r="AV122" s="243"/>
      <c r="AW122" s="243"/>
      <c r="AX122" s="243"/>
      <c r="AY122" s="243"/>
      <c r="AZ122" s="243"/>
      <c r="BA122" s="243"/>
      <c r="BB122" s="243"/>
      <c r="BC122" s="243"/>
      <c r="BD122" s="243"/>
      <c r="BE122" s="243"/>
      <c r="BF122" s="243"/>
      <c r="BG122" s="243"/>
      <c r="BH122" s="243"/>
      <c r="BI122" s="243"/>
      <c r="BJ122" s="315"/>
      <c r="BK122" s="315"/>
    </row>
    <row r="123" spans="1:969" s="248" customFormat="1" ht="31.5" x14ac:dyDescent="0.3">
      <c r="A123" s="230" t="s">
        <v>134</v>
      </c>
      <c r="B123" s="267">
        <v>3410001</v>
      </c>
      <c r="C123" s="232">
        <v>22000</v>
      </c>
      <c r="D123" s="198">
        <f>H123</f>
        <v>0</v>
      </c>
      <c r="E123" s="198">
        <f>C123-D123</f>
        <v>22000</v>
      </c>
      <c r="F123" s="76">
        <f t="shared" si="18"/>
        <v>0</v>
      </c>
      <c r="G123" s="198"/>
      <c r="H123" s="198"/>
      <c r="I123" s="198" t="e">
        <f t="shared" si="17"/>
        <v>#DIV/0!</v>
      </c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  <c r="T123" s="199"/>
      <c r="U123" s="199"/>
      <c r="V123" s="199"/>
      <c r="W123" s="199"/>
      <c r="X123" s="199"/>
      <c r="Y123" s="199"/>
      <c r="Z123" s="199"/>
      <c r="AA123" s="199"/>
      <c r="AB123" s="199"/>
      <c r="AC123" s="233"/>
      <c r="AD123" s="233"/>
      <c r="AE123" s="233"/>
      <c r="AF123" s="233"/>
      <c r="AG123" s="246"/>
      <c r="AH123" s="246"/>
      <c r="AI123" s="246"/>
      <c r="AJ123" s="246"/>
      <c r="AK123" s="246"/>
      <c r="AL123" s="246"/>
      <c r="AM123" s="246"/>
      <c r="AN123" s="246"/>
      <c r="AO123" s="246"/>
      <c r="AP123" s="246"/>
      <c r="AQ123" s="246"/>
      <c r="AR123" s="246"/>
      <c r="AS123" s="246"/>
      <c r="AT123" s="246"/>
      <c r="AU123" s="246"/>
      <c r="AV123" s="246"/>
      <c r="AW123" s="246"/>
      <c r="AX123" s="246"/>
      <c r="AY123" s="246"/>
      <c r="AZ123" s="246"/>
      <c r="BA123" s="246"/>
      <c r="BB123" s="246"/>
      <c r="BC123" s="246"/>
      <c r="BD123" s="246"/>
      <c r="BE123" s="246"/>
      <c r="BF123" s="246"/>
      <c r="BG123" s="246"/>
      <c r="BH123" s="246"/>
      <c r="BI123" s="246"/>
      <c r="BJ123" s="247"/>
      <c r="BK123" s="247"/>
    </row>
    <row r="124" spans="1:969" s="323" customFormat="1" ht="18.75" x14ac:dyDescent="0.3">
      <c r="A124" s="319" t="s">
        <v>135</v>
      </c>
      <c r="B124" s="320">
        <v>342</v>
      </c>
      <c r="C124" s="321">
        <f>C125</f>
        <v>0</v>
      </c>
      <c r="D124" s="321">
        <f>D125</f>
        <v>0</v>
      </c>
      <c r="E124" s="321">
        <f>E125</f>
        <v>0</v>
      </c>
      <c r="F124" s="97" t="e">
        <f t="shared" si="18"/>
        <v>#DIV/0!</v>
      </c>
      <c r="G124" s="321">
        <f>G125</f>
        <v>0</v>
      </c>
      <c r="H124" s="321">
        <f>H125</f>
        <v>0</v>
      </c>
      <c r="I124" s="321" t="e">
        <f t="shared" si="17"/>
        <v>#DIV/0!</v>
      </c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200"/>
      <c r="AD124" s="200"/>
      <c r="AE124" s="200"/>
      <c r="AF124" s="200"/>
      <c r="AG124" s="200"/>
      <c r="AH124" s="200"/>
      <c r="AI124" s="200"/>
      <c r="AJ124" s="200"/>
      <c r="AK124" s="200"/>
      <c r="AL124" s="200"/>
      <c r="AM124" s="200"/>
      <c r="AN124" s="200"/>
      <c r="AO124" s="200"/>
      <c r="AP124" s="200"/>
      <c r="AQ124" s="200"/>
      <c r="AR124" s="200"/>
      <c r="AS124" s="200"/>
      <c r="AT124" s="200"/>
      <c r="AU124" s="200"/>
      <c r="AV124" s="200"/>
      <c r="AW124" s="200"/>
      <c r="AX124" s="200"/>
      <c r="AY124" s="200"/>
      <c r="AZ124" s="200"/>
      <c r="BA124" s="200"/>
      <c r="BB124" s="200"/>
      <c r="BC124" s="200"/>
      <c r="BD124" s="200"/>
      <c r="BE124" s="200"/>
      <c r="BF124" s="200"/>
      <c r="BG124" s="200"/>
      <c r="BH124" s="200"/>
      <c r="BI124" s="200"/>
      <c r="BJ124" s="322"/>
      <c r="BK124" s="322"/>
    </row>
    <row r="125" spans="1:969" s="329" customFormat="1" ht="33" customHeight="1" x14ac:dyDescent="0.3">
      <c r="A125" s="324" t="s">
        <v>136</v>
      </c>
      <c r="B125" s="325">
        <v>3420000</v>
      </c>
      <c r="C125" s="326"/>
      <c r="D125" s="255">
        <f>H125</f>
        <v>0</v>
      </c>
      <c r="E125" s="255">
        <f>C125-D125</f>
        <v>0</v>
      </c>
      <c r="F125" s="76" t="e">
        <f t="shared" si="18"/>
        <v>#DIV/0!</v>
      </c>
      <c r="G125" s="255"/>
      <c r="H125" s="255"/>
      <c r="I125" s="255" t="e">
        <f t="shared" si="17"/>
        <v>#DIV/0!</v>
      </c>
      <c r="J125" s="256"/>
      <c r="K125" s="256"/>
      <c r="L125" s="256"/>
      <c r="M125" s="256"/>
      <c r="N125" s="256"/>
      <c r="O125" s="256"/>
      <c r="P125" s="256"/>
      <c r="Q125" s="256"/>
      <c r="R125" s="256"/>
      <c r="S125" s="256"/>
      <c r="T125" s="256"/>
      <c r="U125" s="256"/>
      <c r="V125" s="256"/>
      <c r="W125" s="256"/>
      <c r="X125" s="256"/>
      <c r="Y125" s="256"/>
      <c r="Z125" s="256"/>
      <c r="AA125" s="256"/>
      <c r="AB125" s="256"/>
      <c r="AC125" s="327"/>
      <c r="AD125" s="327"/>
      <c r="AE125" s="327"/>
      <c r="AF125" s="327"/>
      <c r="AG125" s="328"/>
      <c r="AH125" s="328"/>
      <c r="AI125" s="328"/>
      <c r="AJ125" s="328"/>
      <c r="AK125" s="328"/>
      <c r="AL125" s="328"/>
      <c r="AM125" s="328"/>
      <c r="AN125" s="328"/>
      <c r="AO125" s="328"/>
      <c r="AP125" s="328"/>
      <c r="AQ125" s="328"/>
      <c r="AR125" s="328"/>
      <c r="AS125" s="328"/>
      <c r="AT125" s="328"/>
      <c r="AU125" s="328"/>
      <c r="AV125" s="328"/>
      <c r="AW125" s="328"/>
      <c r="AX125" s="328"/>
      <c r="AY125" s="328"/>
      <c r="AZ125" s="328"/>
      <c r="BA125" s="328"/>
      <c r="BB125" s="328"/>
      <c r="BC125" s="328"/>
      <c r="BD125" s="328"/>
      <c r="BE125" s="328"/>
      <c r="BF125" s="328"/>
      <c r="BG125" s="328"/>
      <c r="BH125" s="328"/>
      <c r="BI125" s="328"/>
      <c r="BJ125" s="328"/>
      <c r="BK125" s="328"/>
    </row>
    <row r="126" spans="1:969" s="335" customFormat="1" ht="33" customHeight="1" x14ac:dyDescent="0.25">
      <c r="A126" s="330" t="s">
        <v>137</v>
      </c>
      <c r="B126" s="331">
        <v>343</v>
      </c>
      <c r="C126" s="332">
        <f>C127</f>
        <v>2775</v>
      </c>
      <c r="D126" s="332">
        <f>D127</f>
        <v>2775</v>
      </c>
      <c r="E126" s="332">
        <f>E127</f>
        <v>0</v>
      </c>
      <c r="F126" s="97">
        <f t="shared" si="18"/>
        <v>100</v>
      </c>
      <c r="G126" s="332">
        <f>G127</f>
        <v>0</v>
      </c>
      <c r="H126" s="332">
        <f>H127</f>
        <v>2775</v>
      </c>
      <c r="I126" s="332" t="e">
        <f t="shared" si="17"/>
        <v>#DIV/0!</v>
      </c>
      <c r="J126" s="333"/>
      <c r="K126" s="333"/>
      <c r="L126" s="333"/>
      <c r="M126" s="333"/>
      <c r="N126" s="333"/>
      <c r="O126" s="333"/>
      <c r="P126" s="333"/>
      <c r="Q126" s="333"/>
      <c r="R126" s="333"/>
      <c r="S126" s="333"/>
      <c r="T126" s="333"/>
      <c r="U126" s="333"/>
      <c r="V126" s="333"/>
      <c r="W126" s="333"/>
      <c r="X126" s="333"/>
      <c r="Y126" s="333"/>
      <c r="Z126" s="333"/>
      <c r="AA126" s="333"/>
      <c r="AB126" s="333"/>
      <c r="AC126" s="327"/>
      <c r="AD126" s="327"/>
      <c r="AE126" s="327"/>
      <c r="AF126" s="327"/>
      <c r="AG126" s="327"/>
      <c r="AH126" s="327"/>
      <c r="AI126" s="327"/>
      <c r="AJ126" s="327"/>
      <c r="AK126" s="327"/>
      <c r="AL126" s="327"/>
      <c r="AM126" s="327"/>
      <c r="AN126" s="327"/>
      <c r="AO126" s="327"/>
      <c r="AP126" s="327"/>
      <c r="AQ126" s="327"/>
      <c r="AR126" s="327"/>
      <c r="AS126" s="327"/>
      <c r="AT126" s="327"/>
      <c r="AU126" s="327"/>
      <c r="AV126" s="327"/>
      <c r="AW126" s="327"/>
      <c r="AX126" s="327"/>
      <c r="AY126" s="327"/>
      <c r="AZ126" s="327"/>
      <c r="BA126" s="327"/>
      <c r="BB126" s="327"/>
      <c r="BC126" s="327"/>
      <c r="BD126" s="327"/>
      <c r="BE126" s="327"/>
      <c r="BF126" s="327"/>
      <c r="BG126" s="327"/>
      <c r="BH126" s="327"/>
      <c r="BI126" s="327"/>
      <c r="BJ126" s="334"/>
      <c r="BK126" s="334"/>
    </row>
    <row r="127" spans="1:969" s="260" customFormat="1" ht="27" customHeight="1" x14ac:dyDescent="0.3">
      <c r="A127" s="230" t="s">
        <v>138</v>
      </c>
      <c r="B127" s="291">
        <v>3430002</v>
      </c>
      <c r="C127" s="232">
        <v>2775</v>
      </c>
      <c r="D127" s="255">
        <f>H127</f>
        <v>2775</v>
      </c>
      <c r="E127" s="255">
        <f>C127-D127</f>
        <v>0</v>
      </c>
      <c r="F127" s="76">
        <f t="shared" si="18"/>
        <v>100</v>
      </c>
      <c r="G127" s="255"/>
      <c r="H127" s="255">
        <v>2775</v>
      </c>
      <c r="I127" s="255" t="e">
        <f t="shared" si="17"/>
        <v>#DIV/0!</v>
      </c>
      <c r="J127" s="256"/>
      <c r="K127" s="256"/>
      <c r="L127" s="256"/>
      <c r="M127" s="256"/>
      <c r="N127" s="256"/>
      <c r="O127" s="256"/>
      <c r="P127" s="256"/>
      <c r="Q127" s="256"/>
      <c r="R127" s="256"/>
      <c r="S127" s="256"/>
      <c r="T127" s="256"/>
      <c r="U127" s="256"/>
      <c r="V127" s="256"/>
      <c r="W127" s="256"/>
      <c r="X127" s="256"/>
      <c r="Y127" s="256"/>
      <c r="Z127" s="256"/>
      <c r="AA127" s="256"/>
      <c r="AB127" s="256"/>
      <c r="AC127" s="257"/>
      <c r="AD127" s="257"/>
      <c r="AE127" s="257"/>
      <c r="AF127" s="257"/>
      <c r="AG127" s="258"/>
      <c r="AH127" s="258"/>
      <c r="AI127" s="258"/>
      <c r="AJ127" s="258"/>
      <c r="AK127" s="258"/>
      <c r="AL127" s="258"/>
      <c r="AM127" s="258"/>
      <c r="AN127" s="258"/>
      <c r="AO127" s="258"/>
      <c r="AP127" s="258"/>
      <c r="AQ127" s="258"/>
      <c r="AR127" s="258"/>
      <c r="AS127" s="258"/>
      <c r="AT127" s="258"/>
      <c r="AU127" s="258"/>
      <c r="AV127" s="258"/>
      <c r="AW127" s="258"/>
      <c r="AX127" s="258"/>
      <c r="AY127" s="258"/>
      <c r="AZ127" s="258"/>
      <c r="BA127" s="258"/>
      <c r="BB127" s="258"/>
      <c r="BC127" s="258"/>
      <c r="BD127" s="258"/>
      <c r="BE127" s="258"/>
      <c r="BF127" s="258"/>
      <c r="BG127" s="258"/>
      <c r="BH127" s="258"/>
      <c r="BI127" s="258"/>
      <c r="BJ127" s="259"/>
      <c r="BK127" s="259"/>
    </row>
    <row r="128" spans="1:969" s="335" customFormat="1" ht="27" customHeight="1" x14ac:dyDescent="0.3">
      <c r="A128" s="319" t="s">
        <v>139</v>
      </c>
      <c r="B128" s="336">
        <v>344</v>
      </c>
      <c r="C128" s="321">
        <f>C129</f>
        <v>270000</v>
      </c>
      <c r="D128" s="321">
        <f>D129</f>
        <v>0</v>
      </c>
      <c r="E128" s="321">
        <f>E129</f>
        <v>270000</v>
      </c>
      <c r="F128" s="97">
        <f t="shared" si="18"/>
        <v>0</v>
      </c>
      <c r="G128" s="321">
        <f>G129</f>
        <v>0</v>
      </c>
      <c r="H128" s="321">
        <f>H129</f>
        <v>0</v>
      </c>
      <c r="I128" s="321" t="e">
        <f t="shared" si="17"/>
        <v>#DIV/0!</v>
      </c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327"/>
      <c r="AD128" s="327"/>
      <c r="AE128" s="327"/>
      <c r="AF128" s="327"/>
      <c r="AG128" s="327"/>
      <c r="AH128" s="327"/>
      <c r="AI128" s="327"/>
      <c r="AJ128" s="327"/>
      <c r="AK128" s="327"/>
      <c r="AL128" s="327"/>
      <c r="AM128" s="327"/>
      <c r="AN128" s="327"/>
      <c r="AO128" s="327"/>
      <c r="AP128" s="327"/>
      <c r="AQ128" s="327"/>
      <c r="AR128" s="327"/>
      <c r="AS128" s="327"/>
      <c r="AT128" s="327"/>
      <c r="AU128" s="327"/>
      <c r="AV128" s="327"/>
      <c r="AW128" s="327"/>
      <c r="AX128" s="327"/>
      <c r="AY128" s="327"/>
      <c r="AZ128" s="327"/>
      <c r="BA128" s="327"/>
      <c r="BB128" s="327"/>
      <c r="BC128" s="327"/>
      <c r="BD128" s="327"/>
      <c r="BE128" s="327"/>
      <c r="BF128" s="327"/>
      <c r="BG128" s="327"/>
      <c r="BH128" s="327"/>
      <c r="BI128" s="327"/>
      <c r="BJ128" s="334"/>
      <c r="BK128" s="334"/>
    </row>
    <row r="129" spans="1:63" s="260" customFormat="1" ht="18.75" x14ac:dyDescent="0.3">
      <c r="A129" s="337" t="s">
        <v>140</v>
      </c>
      <c r="B129" s="291">
        <v>3440000</v>
      </c>
      <c r="C129" s="232">
        <v>270000</v>
      </c>
      <c r="D129" s="255">
        <f>H129</f>
        <v>0</v>
      </c>
      <c r="E129" s="255">
        <f>C129-D129</f>
        <v>270000</v>
      </c>
      <c r="F129" s="76">
        <f t="shared" si="18"/>
        <v>0</v>
      </c>
      <c r="G129" s="255"/>
      <c r="H129" s="255"/>
      <c r="I129" s="255" t="e">
        <f t="shared" si="17"/>
        <v>#DIV/0!</v>
      </c>
      <c r="J129" s="256"/>
      <c r="K129" s="256"/>
      <c r="L129" s="256"/>
      <c r="M129" s="256"/>
      <c r="N129" s="256"/>
      <c r="O129" s="256"/>
      <c r="P129" s="256"/>
      <c r="Q129" s="256"/>
      <c r="R129" s="256"/>
      <c r="S129" s="256"/>
      <c r="T129" s="256"/>
      <c r="U129" s="256"/>
      <c r="V129" s="256"/>
      <c r="W129" s="256"/>
      <c r="X129" s="256"/>
      <c r="Y129" s="256"/>
      <c r="Z129" s="256"/>
      <c r="AA129" s="256"/>
      <c r="AB129" s="256"/>
      <c r="AC129" s="257"/>
      <c r="AD129" s="257"/>
      <c r="AE129" s="257"/>
      <c r="AF129" s="257"/>
      <c r="AG129" s="258"/>
      <c r="AH129" s="258"/>
      <c r="AI129" s="258"/>
      <c r="AJ129" s="258"/>
      <c r="AK129" s="258"/>
      <c r="AL129" s="258"/>
      <c r="AM129" s="258"/>
      <c r="AN129" s="258"/>
      <c r="AO129" s="258"/>
      <c r="AP129" s="258"/>
      <c r="AQ129" s="258"/>
      <c r="AR129" s="258"/>
      <c r="AS129" s="258"/>
      <c r="AT129" s="258"/>
      <c r="AU129" s="258"/>
      <c r="AV129" s="258"/>
      <c r="AW129" s="258"/>
      <c r="AX129" s="258"/>
      <c r="AY129" s="258"/>
      <c r="AZ129" s="258"/>
      <c r="BA129" s="258"/>
      <c r="BB129" s="258"/>
      <c r="BC129" s="258"/>
      <c r="BD129" s="258"/>
      <c r="BE129" s="258"/>
      <c r="BF129" s="258"/>
      <c r="BG129" s="258"/>
      <c r="BH129" s="258"/>
      <c r="BI129" s="258"/>
      <c r="BJ129" s="259"/>
      <c r="BK129" s="259"/>
    </row>
    <row r="130" spans="1:63" s="335" customFormat="1" ht="18.75" x14ac:dyDescent="0.3">
      <c r="A130" s="338" t="s">
        <v>141</v>
      </c>
      <c r="B130" s="336">
        <v>345</v>
      </c>
      <c r="C130" s="321">
        <f>C131</f>
        <v>127800</v>
      </c>
      <c r="D130" s="321">
        <f>D131</f>
        <v>94090</v>
      </c>
      <c r="E130" s="321">
        <f>E131</f>
        <v>33710</v>
      </c>
      <c r="F130" s="97">
        <f t="shared" si="18"/>
        <v>73.622848200312987</v>
      </c>
      <c r="G130" s="321">
        <f>G131</f>
        <v>127800</v>
      </c>
      <c r="H130" s="321">
        <f>H131</f>
        <v>94090</v>
      </c>
      <c r="I130" s="321">
        <f t="shared" si="17"/>
        <v>73.622848200312987</v>
      </c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327"/>
      <c r="AD130" s="327"/>
      <c r="AE130" s="327"/>
      <c r="AF130" s="327"/>
      <c r="AG130" s="327"/>
      <c r="AH130" s="327"/>
      <c r="AI130" s="327"/>
      <c r="AJ130" s="327"/>
      <c r="AK130" s="327"/>
      <c r="AL130" s="327"/>
      <c r="AM130" s="327"/>
      <c r="AN130" s="327"/>
      <c r="AO130" s="327"/>
      <c r="AP130" s="327"/>
      <c r="AQ130" s="327"/>
      <c r="AR130" s="327"/>
      <c r="AS130" s="327"/>
      <c r="AT130" s="327"/>
      <c r="AU130" s="327"/>
      <c r="AV130" s="327"/>
      <c r="AW130" s="327"/>
      <c r="AX130" s="327"/>
      <c r="AY130" s="327"/>
      <c r="AZ130" s="327"/>
      <c r="BA130" s="327"/>
      <c r="BB130" s="327"/>
      <c r="BC130" s="327"/>
      <c r="BD130" s="327"/>
      <c r="BE130" s="327"/>
      <c r="BF130" s="327"/>
      <c r="BG130" s="327"/>
      <c r="BH130" s="327"/>
      <c r="BI130" s="327"/>
      <c r="BJ130" s="334"/>
      <c r="BK130" s="334"/>
    </row>
    <row r="131" spans="1:63" s="260" customFormat="1" ht="18.75" x14ac:dyDescent="0.3">
      <c r="A131" s="230" t="s">
        <v>142</v>
      </c>
      <c r="B131" s="291">
        <v>3450000</v>
      </c>
      <c r="C131" s="232">
        <v>127800</v>
      </c>
      <c r="D131" s="255">
        <f>H131</f>
        <v>94090</v>
      </c>
      <c r="E131" s="255">
        <f>C131-D131</f>
        <v>33710</v>
      </c>
      <c r="F131" s="76">
        <f t="shared" si="18"/>
        <v>73.622848200312987</v>
      </c>
      <c r="G131" s="255">
        <v>127800</v>
      </c>
      <c r="H131" s="255">
        <v>94090</v>
      </c>
      <c r="I131" s="255">
        <f t="shared" si="17"/>
        <v>73.622848200312987</v>
      </c>
      <c r="J131" s="256"/>
      <c r="K131" s="256"/>
      <c r="L131" s="256"/>
      <c r="M131" s="256"/>
      <c r="N131" s="256"/>
      <c r="O131" s="256"/>
      <c r="P131" s="256"/>
      <c r="Q131" s="256"/>
      <c r="R131" s="256"/>
      <c r="S131" s="256"/>
      <c r="T131" s="256"/>
      <c r="U131" s="256"/>
      <c r="V131" s="256"/>
      <c r="W131" s="256"/>
      <c r="X131" s="256"/>
      <c r="Y131" s="256"/>
      <c r="Z131" s="256"/>
      <c r="AA131" s="256"/>
      <c r="AB131" s="256"/>
      <c r="AC131" s="257"/>
      <c r="AD131" s="257"/>
      <c r="AE131" s="257"/>
      <c r="AF131" s="257"/>
      <c r="AG131" s="258"/>
      <c r="AH131" s="258"/>
      <c r="AI131" s="258"/>
      <c r="AJ131" s="258"/>
      <c r="AK131" s="258"/>
      <c r="AL131" s="258"/>
      <c r="AM131" s="258"/>
      <c r="AN131" s="258"/>
      <c r="AO131" s="258"/>
      <c r="AP131" s="258"/>
      <c r="AQ131" s="258"/>
      <c r="AR131" s="258"/>
      <c r="AS131" s="258"/>
      <c r="AT131" s="258"/>
      <c r="AU131" s="258"/>
      <c r="AV131" s="258"/>
      <c r="AW131" s="258"/>
      <c r="AX131" s="258"/>
      <c r="AY131" s="258"/>
      <c r="AZ131" s="258"/>
      <c r="BA131" s="258"/>
      <c r="BB131" s="258"/>
      <c r="BC131" s="258"/>
      <c r="BD131" s="258"/>
      <c r="BE131" s="258"/>
      <c r="BF131" s="258"/>
      <c r="BG131" s="258"/>
      <c r="BH131" s="258"/>
      <c r="BI131" s="258"/>
      <c r="BJ131" s="259"/>
      <c r="BK131" s="259"/>
    </row>
    <row r="132" spans="1:63" s="335" customFormat="1" ht="18.75" x14ac:dyDescent="0.3">
      <c r="A132" s="319" t="s">
        <v>132</v>
      </c>
      <c r="B132" s="336">
        <v>346</v>
      </c>
      <c r="C132" s="321">
        <f>SUM(C133:C136)</f>
        <v>253680</v>
      </c>
      <c r="D132" s="321">
        <f>SUM(D133:D136)</f>
        <v>0</v>
      </c>
      <c r="E132" s="321">
        <f>SUM(E133:E136)</f>
        <v>253680</v>
      </c>
      <c r="F132" s="97">
        <f t="shared" si="18"/>
        <v>0</v>
      </c>
      <c r="G132" s="321">
        <f>SUM(G133:G136)</f>
        <v>0</v>
      </c>
      <c r="H132" s="321">
        <f>SUM(H133:H136)</f>
        <v>0</v>
      </c>
      <c r="I132" s="321" t="e">
        <f t="shared" si="17"/>
        <v>#DIV/0!</v>
      </c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327"/>
      <c r="AD132" s="327"/>
      <c r="AE132" s="327"/>
      <c r="AF132" s="327"/>
      <c r="AG132" s="327"/>
      <c r="AH132" s="327"/>
      <c r="AI132" s="327"/>
      <c r="AJ132" s="327"/>
      <c r="AK132" s="327"/>
      <c r="AL132" s="327"/>
      <c r="AM132" s="327"/>
      <c r="AN132" s="327"/>
      <c r="AO132" s="327"/>
      <c r="AP132" s="327"/>
      <c r="AQ132" s="327"/>
      <c r="AR132" s="327"/>
      <c r="AS132" s="327"/>
      <c r="AT132" s="327"/>
      <c r="AU132" s="327"/>
      <c r="AV132" s="327"/>
      <c r="AW132" s="327"/>
      <c r="AX132" s="327"/>
      <c r="AY132" s="327"/>
      <c r="AZ132" s="327"/>
      <c r="BA132" s="327"/>
      <c r="BB132" s="327"/>
      <c r="BC132" s="327"/>
      <c r="BD132" s="327"/>
      <c r="BE132" s="327"/>
      <c r="BF132" s="327"/>
      <c r="BG132" s="327"/>
      <c r="BH132" s="327"/>
      <c r="BI132" s="327"/>
      <c r="BJ132" s="334"/>
      <c r="BK132" s="334"/>
    </row>
    <row r="133" spans="1:63" s="260" customFormat="1" ht="54.75" customHeight="1" x14ac:dyDescent="0.3">
      <c r="A133" s="230" t="s">
        <v>143</v>
      </c>
      <c r="B133" s="291">
        <v>3460022</v>
      </c>
      <c r="C133" s="232">
        <v>67000</v>
      </c>
      <c r="D133" s="255">
        <f>H133</f>
        <v>0</v>
      </c>
      <c r="E133" s="255">
        <f>C133-D133</f>
        <v>67000</v>
      </c>
      <c r="F133" s="76">
        <f t="shared" si="18"/>
        <v>0</v>
      </c>
      <c r="G133" s="255"/>
      <c r="H133" s="255"/>
      <c r="I133" s="255" t="e">
        <f t="shared" si="17"/>
        <v>#DIV/0!</v>
      </c>
      <c r="J133" s="256"/>
      <c r="K133" s="256"/>
      <c r="L133" s="256"/>
      <c r="M133" s="256"/>
      <c r="N133" s="256"/>
      <c r="O133" s="256"/>
      <c r="P133" s="256"/>
      <c r="Q133" s="256"/>
      <c r="R133" s="256"/>
      <c r="S133" s="256"/>
      <c r="T133" s="256"/>
      <c r="U133" s="256"/>
      <c r="V133" s="256"/>
      <c r="W133" s="256"/>
      <c r="X133" s="256"/>
      <c r="Y133" s="256"/>
      <c r="Z133" s="256"/>
      <c r="AA133" s="256"/>
      <c r="AB133" s="256"/>
      <c r="AC133" s="257"/>
      <c r="AD133" s="257"/>
      <c r="AE133" s="257"/>
      <c r="AF133" s="257"/>
      <c r="AG133" s="258"/>
      <c r="AH133" s="258"/>
      <c r="AI133" s="258"/>
      <c r="AJ133" s="258"/>
      <c r="AK133" s="258"/>
      <c r="AL133" s="258"/>
      <c r="AM133" s="258"/>
      <c r="AN133" s="258"/>
      <c r="AO133" s="258"/>
      <c r="AP133" s="258"/>
      <c r="AQ133" s="258"/>
      <c r="AR133" s="258"/>
      <c r="AS133" s="258"/>
      <c r="AT133" s="258"/>
      <c r="AU133" s="258"/>
      <c r="AV133" s="258"/>
      <c r="AW133" s="258"/>
      <c r="AX133" s="258"/>
      <c r="AY133" s="258"/>
      <c r="AZ133" s="258"/>
      <c r="BA133" s="258"/>
      <c r="BB133" s="258"/>
      <c r="BC133" s="258"/>
      <c r="BD133" s="258"/>
      <c r="BE133" s="258"/>
      <c r="BF133" s="258"/>
      <c r="BG133" s="258"/>
      <c r="BH133" s="258"/>
      <c r="BI133" s="258"/>
      <c r="BJ133" s="259"/>
      <c r="BK133" s="259"/>
    </row>
    <row r="134" spans="1:63" s="343" customFormat="1" ht="57" customHeight="1" x14ac:dyDescent="0.3">
      <c r="A134" s="339" t="s">
        <v>144</v>
      </c>
      <c r="B134" s="272">
        <v>3460024</v>
      </c>
      <c r="C134" s="254"/>
      <c r="D134" s="184">
        <f>H134</f>
        <v>0</v>
      </c>
      <c r="E134" s="184">
        <f>C134-D134</f>
        <v>0</v>
      </c>
      <c r="F134" s="76" t="e">
        <f t="shared" si="18"/>
        <v>#DIV/0!</v>
      </c>
      <c r="G134" s="184">
        <v>0</v>
      </c>
      <c r="H134" s="184"/>
      <c r="I134" s="184" t="e">
        <f t="shared" si="17"/>
        <v>#DIV/0!</v>
      </c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4"/>
      <c r="AC134" s="340"/>
      <c r="AD134" s="340"/>
      <c r="AE134" s="340"/>
      <c r="AF134" s="340"/>
      <c r="AG134" s="341"/>
      <c r="AH134" s="341"/>
      <c r="AI134" s="341"/>
      <c r="AJ134" s="341"/>
      <c r="AK134" s="341"/>
      <c r="AL134" s="341"/>
      <c r="AM134" s="341"/>
      <c r="AN134" s="341"/>
      <c r="AO134" s="341"/>
      <c r="AP134" s="341"/>
      <c r="AQ134" s="341"/>
      <c r="AR134" s="341"/>
      <c r="AS134" s="341"/>
      <c r="AT134" s="341"/>
      <c r="AU134" s="341"/>
      <c r="AV134" s="341"/>
      <c r="AW134" s="341"/>
      <c r="AX134" s="341"/>
      <c r="AY134" s="341"/>
      <c r="AZ134" s="341"/>
      <c r="BA134" s="341"/>
      <c r="BB134" s="341"/>
      <c r="BC134" s="341"/>
      <c r="BD134" s="341"/>
      <c r="BE134" s="341"/>
      <c r="BF134" s="341"/>
      <c r="BG134" s="341"/>
      <c r="BH134" s="341"/>
      <c r="BI134" s="341"/>
      <c r="BJ134" s="342"/>
      <c r="BK134" s="342"/>
    </row>
    <row r="135" spans="1:63" s="260" customFormat="1" ht="24.75" customHeight="1" x14ac:dyDescent="0.3">
      <c r="A135" s="344" t="s">
        <v>145</v>
      </c>
      <c r="B135" s="345">
        <v>3460030</v>
      </c>
      <c r="C135" s="232">
        <v>186680</v>
      </c>
      <c r="D135" s="255">
        <f>H135</f>
        <v>0</v>
      </c>
      <c r="E135" s="255">
        <f>C135-D135</f>
        <v>186680</v>
      </c>
      <c r="F135" s="76">
        <f t="shared" si="18"/>
        <v>0</v>
      </c>
      <c r="G135" s="255"/>
      <c r="H135" s="255"/>
      <c r="I135" s="255" t="e">
        <f t="shared" si="17"/>
        <v>#DIV/0!</v>
      </c>
      <c r="J135" s="256"/>
      <c r="K135" s="256"/>
      <c r="L135" s="256"/>
      <c r="M135" s="256"/>
      <c r="N135" s="256"/>
      <c r="O135" s="256"/>
      <c r="P135" s="256"/>
      <c r="Q135" s="256"/>
      <c r="R135" s="256"/>
      <c r="S135" s="256"/>
      <c r="T135" s="256"/>
      <c r="U135" s="256"/>
      <c r="V135" s="256"/>
      <c r="W135" s="256"/>
      <c r="X135" s="256"/>
      <c r="Y135" s="256"/>
      <c r="Z135" s="256"/>
      <c r="AA135" s="256"/>
      <c r="AB135" s="256"/>
      <c r="AC135" s="257"/>
      <c r="AD135" s="257"/>
      <c r="AE135" s="257"/>
      <c r="AF135" s="257"/>
      <c r="AG135" s="258"/>
      <c r="AH135" s="258"/>
      <c r="AI135" s="258"/>
      <c r="AJ135" s="258"/>
      <c r="AK135" s="258"/>
      <c r="AL135" s="258"/>
      <c r="AM135" s="258"/>
      <c r="AN135" s="258"/>
      <c r="AO135" s="258"/>
      <c r="AP135" s="258"/>
      <c r="AQ135" s="258"/>
      <c r="AR135" s="258"/>
      <c r="AS135" s="258"/>
      <c r="AT135" s="258"/>
      <c r="AU135" s="258"/>
      <c r="AV135" s="258"/>
      <c r="AW135" s="258"/>
      <c r="AX135" s="258"/>
      <c r="AY135" s="258"/>
      <c r="AZ135" s="258"/>
      <c r="BA135" s="258"/>
      <c r="BB135" s="258"/>
      <c r="BC135" s="258"/>
      <c r="BD135" s="258"/>
      <c r="BE135" s="258"/>
      <c r="BF135" s="258"/>
      <c r="BG135" s="258"/>
      <c r="BH135" s="258"/>
      <c r="BI135" s="258"/>
      <c r="BJ135" s="259"/>
      <c r="BK135" s="259"/>
    </row>
    <row r="136" spans="1:63" s="260" customFormat="1" ht="33.75" customHeight="1" x14ac:dyDescent="0.3">
      <c r="A136" s="346" t="s">
        <v>146</v>
      </c>
      <c r="B136" s="345">
        <v>3460041</v>
      </c>
      <c r="C136" s="347"/>
      <c r="D136" s="255"/>
      <c r="E136" s="255"/>
      <c r="F136" s="76" t="e">
        <f t="shared" si="18"/>
        <v>#DIV/0!</v>
      </c>
      <c r="G136" s="255">
        <v>0</v>
      </c>
      <c r="H136" s="255"/>
      <c r="I136" s="255" t="e">
        <f t="shared" si="17"/>
        <v>#DIV/0!</v>
      </c>
      <c r="J136" s="256"/>
      <c r="K136" s="256"/>
      <c r="L136" s="256"/>
      <c r="M136" s="256"/>
      <c r="N136" s="256"/>
      <c r="O136" s="256"/>
      <c r="P136" s="256"/>
      <c r="Q136" s="256"/>
      <c r="R136" s="256"/>
      <c r="S136" s="256"/>
      <c r="T136" s="256"/>
      <c r="U136" s="256"/>
      <c r="V136" s="256"/>
      <c r="W136" s="256"/>
      <c r="X136" s="256"/>
      <c r="Y136" s="256"/>
      <c r="Z136" s="256"/>
      <c r="AA136" s="256"/>
      <c r="AB136" s="256"/>
      <c r="AC136" s="257"/>
      <c r="AD136" s="257"/>
      <c r="AE136" s="257"/>
      <c r="AF136" s="257"/>
      <c r="AG136" s="258"/>
      <c r="AH136" s="258"/>
      <c r="AI136" s="258"/>
      <c r="AJ136" s="258"/>
      <c r="AK136" s="258"/>
      <c r="AL136" s="258"/>
      <c r="AM136" s="258"/>
      <c r="AN136" s="258"/>
      <c r="AO136" s="258"/>
      <c r="AP136" s="258"/>
      <c r="AQ136" s="258"/>
      <c r="AR136" s="258"/>
      <c r="AS136" s="258"/>
      <c r="AT136" s="258"/>
      <c r="AU136" s="258"/>
      <c r="AV136" s="258"/>
      <c r="AW136" s="258"/>
      <c r="AX136" s="258"/>
      <c r="AY136" s="258"/>
      <c r="AZ136" s="258"/>
      <c r="BA136" s="258"/>
      <c r="BB136" s="258"/>
      <c r="BC136" s="258"/>
      <c r="BD136" s="258"/>
      <c r="BE136" s="258"/>
      <c r="BF136" s="258"/>
      <c r="BG136" s="258"/>
      <c r="BH136" s="258"/>
      <c r="BI136" s="258"/>
      <c r="BJ136" s="259"/>
      <c r="BK136" s="259"/>
    </row>
    <row r="137" spans="1:63" s="354" customFormat="1" ht="18.75" x14ac:dyDescent="0.25">
      <c r="A137" s="348" t="s">
        <v>147</v>
      </c>
      <c r="B137" s="349">
        <v>349</v>
      </c>
      <c r="C137" s="350">
        <f>SUM(C138)</f>
        <v>1600</v>
      </c>
      <c r="D137" s="350">
        <f>D138</f>
        <v>0</v>
      </c>
      <c r="E137" s="350">
        <f>E138</f>
        <v>1600</v>
      </c>
      <c r="F137" s="97">
        <f t="shared" si="18"/>
        <v>0</v>
      </c>
      <c r="G137" s="350">
        <f>G138</f>
        <v>0</v>
      </c>
      <c r="H137" s="350">
        <f>H138</f>
        <v>0</v>
      </c>
      <c r="I137" s="350" t="e">
        <f t="shared" si="17"/>
        <v>#DIV/0!</v>
      </c>
      <c r="J137" s="351"/>
      <c r="K137" s="351"/>
      <c r="L137" s="351"/>
      <c r="M137" s="351"/>
      <c r="N137" s="351"/>
      <c r="O137" s="351"/>
      <c r="P137" s="351"/>
      <c r="Q137" s="351"/>
      <c r="R137" s="351"/>
      <c r="S137" s="351"/>
      <c r="T137" s="351"/>
      <c r="U137" s="351"/>
      <c r="V137" s="351"/>
      <c r="W137" s="351"/>
      <c r="X137" s="351"/>
      <c r="Y137" s="351"/>
      <c r="Z137" s="351"/>
      <c r="AA137" s="351"/>
      <c r="AB137" s="351"/>
      <c r="AC137" s="352"/>
      <c r="AD137" s="352"/>
      <c r="AE137" s="352"/>
      <c r="AF137" s="352"/>
      <c r="AG137" s="352"/>
      <c r="AH137" s="352"/>
      <c r="AI137" s="352"/>
      <c r="AJ137" s="352"/>
      <c r="AK137" s="352"/>
      <c r="AL137" s="352"/>
      <c r="AM137" s="352"/>
      <c r="AN137" s="352"/>
      <c r="AO137" s="352"/>
      <c r="AP137" s="352"/>
      <c r="AQ137" s="352"/>
      <c r="AR137" s="352"/>
      <c r="AS137" s="352"/>
      <c r="AT137" s="352"/>
      <c r="AU137" s="352"/>
      <c r="AV137" s="352"/>
      <c r="AW137" s="352"/>
      <c r="AX137" s="352"/>
      <c r="AY137" s="352"/>
      <c r="AZ137" s="352"/>
      <c r="BA137" s="352"/>
      <c r="BB137" s="352"/>
      <c r="BC137" s="352"/>
      <c r="BD137" s="352"/>
      <c r="BE137" s="352"/>
      <c r="BF137" s="352"/>
      <c r="BG137" s="352"/>
      <c r="BH137" s="352"/>
      <c r="BI137" s="352"/>
      <c r="BJ137" s="353"/>
      <c r="BK137" s="353"/>
    </row>
    <row r="138" spans="1:63" s="260" customFormat="1" ht="18.75" x14ac:dyDescent="0.3">
      <c r="A138" s="230" t="s">
        <v>148</v>
      </c>
      <c r="B138" s="291">
        <v>3490003</v>
      </c>
      <c r="C138" s="355">
        <v>1600</v>
      </c>
      <c r="D138" s="255">
        <f>H138</f>
        <v>0</v>
      </c>
      <c r="E138" s="255">
        <f>C138-D138</f>
        <v>1600</v>
      </c>
      <c r="F138" s="76">
        <f t="shared" si="18"/>
        <v>0</v>
      </c>
      <c r="G138" s="255"/>
      <c r="H138" s="255"/>
      <c r="I138" s="255" t="e">
        <f t="shared" si="17"/>
        <v>#DIV/0!</v>
      </c>
      <c r="J138" s="256"/>
      <c r="K138" s="256"/>
      <c r="L138" s="256"/>
      <c r="M138" s="256"/>
      <c r="N138" s="256"/>
      <c r="O138" s="256"/>
      <c r="P138" s="256"/>
      <c r="Q138" s="256"/>
      <c r="R138" s="256"/>
      <c r="S138" s="256"/>
      <c r="T138" s="256"/>
      <c r="U138" s="256"/>
      <c r="V138" s="256"/>
      <c r="W138" s="256"/>
      <c r="X138" s="256"/>
      <c r="Y138" s="256"/>
      <c r="Z138" s="256"/>
      <c r="AA138" s="256"/>
      <c r="AB138" s="256"/>
      <c r="AC138" s="257"/>
      <c r="AD138" s="257"/>
      <c r="AE138" s="257"/>
      <c r="AF138" s="257"/>
      <c r="AG138" s="258"/>
      <c r="AH138" s="258"/>
      <c r="AI138" s="258"/>
      <c r="AJ138" s="258"/>
      <c r="AK138" s="258"/>
      <c r="AL138" s="258"/>
      <c r="AM138" s="258"/>
      <c r="AN138" s="258"/>
      <c r="AO138" s="258"/>
      <c r="AP138" s="258"/>
      <c r="AQ138" s="258"/>
      <c r="AR138" s="258"/>
      <c r="AS138" s="258"/>
      <c r="AT138" s="258"/>
      <c r="AU138" s="258"/>
      <c r="AV138" s="258"/>
      <c r="AW138" s="258"/>
      <c r="AX138" s="258"/>
      <c r="AY138" s="258"/>
      <c r="AZ138" s="258"/>
      <c r="BA138" s="258"/>
      <c r="BB138" s="258"/>
      <c r="BC138" s="258"/>
      <c r="BD138" s="258"/>
      <c r="BE138" s="258"/>
      <c r="BF138" s="258"/>
      <c r="BG138" s="258"/>
      <c r="BH138" s="258"/>
      <c r="BI138" s="258"/>
      <c r="BJ138" s="259"/>
      <c r="BK138" s="259"/>
    </row>
    <row r="139" spans="1:63" s="360" customFormat="1" ht="18.75" x14ac:dyDescent="0.25">
      <c r="A139" s="143" t="s">
        <v>149</v>
      </c>
      <c r="B139" s="356" t="s">
        <v>150</v>
      </c>
      <c r="C139" s="357">
        <f>C140+C149</f>
        <v>0</v>
      </c>
      <c r="D139" s="357">
        <f>D140+D149</f>
        <v>0</v>
      </c>
      <c r="E139" s="357">
        <f>E140+E149</f>
        <v>0</v>
      </c>
      <c r="F139" s="145" t="e">
        <f t="shared" si="18"/>
        <v>#DIV/0!</v>
      </c>
      <c r="G139" s="357">
        <f>G140+G149</f>
        <v>0</v>
      </c>
      <c r="H139" s="357">
        <f>H140+H149</f>
        <v>0</v>
      </c>
      <c r="I139" s="357" t="e">
        <f t="shared" si="17"/>
        <v>#DIV/0!</v>
      </c>
      <c r="J139" s="358"/>
      <c r="K139" s="358"/>
      <c r="L139" s="358"/>
      <c r="M139" s="358"/>
      <c r="N139" s="358"/>
      <c r="O139" s="358"/>
      <c r="P139" s="358"/>
      <c r="Q139" s="358"/>
      <c r="R139" s="358"/>
      <c r="S139" s="358"/>
      <c r="T139" s="358"/>
      <c r="U139" s="358"/>
      <c r="V139" s="358"/>
      <c r="W139" s="358"/>
      <c r="X139" s="358"/>
      <c r="Y139" s="358"/>
      <c r="Z139" s="358"/>
      <c r="AA139" s="358"/>
      <c r="AB139" s="358"/>
      <c r="AC139" s="200"/>
      <c r="AD139" s="200"/>
      <c r="AE139" s="200"/>
      <c r="AF139" s="200"/>
      <c r="AG139" s="200"/>
      <c r="AH139" s="200"/>
      <c r="AI139" s="200"/>
      <c r="AJ139" s="200"/>
      <c r="AK139" s="200"/>
      <c r="AL139" s="200"/>
      <c r="AM139" s="200"/>
      <c r="AN139" s="200"/>
      <c r="AO139" s="200"/>
      <c r="AP139" s="200"/>
      <c r="AQ139" s="200"/>
      <c r="AR139" s="200"/>
      <c r="AS139" s="200"/>
      <c r="AT139" s="200"/>
      <c r="AU139" s="200"/>
      <c r="AV139" s="200"/>
      <c r="AW139" s="200"/>
      <c r="AX139" s="200"/>
      <c r="AY139" s="200"/>
      <c r="AZ139" s="200"/>
      <c r="BA139" s="200"/>
      <c r="BB139" s="200"/>
      <c r="BC139" s="200"/>
      <c r="BD139" s="200"/>
      <c r="BE139" s="200"/>
      <c r="BF139" s="200"/>
      <c r="BG139" s="200"/>
      <c r="BH139" s="200"/>
      <c r="BI139" s="200"/>
      <c r="BJ139" s="359"/>
      <c r="BK139" s="359"/>
    </row>
    <row r="140" spans="1:63" s="265" customFormat="1" ht="23.25" customHeight="1" x14ac:dyDescent="0.3">
      <c r="A140" s="242" t="s">
        <v>33</v>
      </c>
      <c r="B140" s="220">
        <v>225</v>
      </c>
      <c r="C140" s="221">
        <f>SUM(C141:C148)</f>
        <v>0</v>
      </c>
      <c r="D140" s="221">
        <f>SUM(D141:D148)</f>
        <v>0</v>
      </c>
      <c r="E140" s="221">
        <f>SUM(E141:E148)</f>
        <v>0</v>
      </c>
      <c r="F140" s="97" t="e">
        <f t="shared" si="18"/>
        <v>#DIV/0!</v>
      </c>
      <c r="G140" s="221">
        <f>SUM(G141:G148)</f>
        <v>0</v>
      </c>
      <c r="H140" s="221">
        <f>SUM(H141:H148)</f>
        <v>0</v>
      </c>
      <c r="I140" s="221" t="e">
        <f t="shared" si="17"/>
        <v>#DIV/0!</v>
      </c>
      <c r="J140" s="222"/>
      <c r="K140" s="222"/>
      <c r="L140" s="222"/>
      <c r="M140" s="222"/>
      <c r="N140" s="222"/>
      <c r="O140" s="222"/>
      <c r="P140" s="222"/>
      <c r="Q140" s="222"/>
      <c r="R140" s="222"/>
      <c r="S140" s="222"/>
      <c r="T140" s="222"/>
      <c r="U140" s="222"/>
      <c r="V140" s="222"/>
      <c r="W140" s="222"/>
      <c r="X140" s="222"/>
      <c r="Y140" s="222"/>
      <c r="Z140" s="222"/>
      <c r="AA140" s="222"/>
      <c r="AB140" s="222"/>
      <c r="AC140" s="200"/>
      <c r="AD140" s="200"/>
      <c r="AE140" s="200"/>
      <c r="AF140" s="200"/>
      <c r="AG140" s="200"/>
      <c r="AH140" s="200"/>
      <c r="AI140" s="200"/>
      <c r="AJ140" s="200"/>
      <c r="AK140" s="200"/>
      <c r="AL140" s="200"/>
      <c r="AM140" s="200"/>
      <c r="AN140" s="200"/>
      <c r="AO140" s="200"/>
      <c r="AP140" s="200"/>
      <c r="AQ140" s="200"/>
      <c r="AR140" s="200"/>
      <c r="AS140" s="200"/>
      <c r="AT140" s="200"/>
      <c r="AU140" s="200"/>
      <c r="AV140" s="200"/>
      <c r="AW140" s="200"/>
      <c r="AX140" s="200"/>
      <c r="AY140" s="200"/>
      <c r="AZ140" s="200"/>
      <c r="BA140" s="200"/>
      <c r="BB140" s="200"/>
      <c r="BC140" s="200"/>
      <c r="BD140" s="200"/>
      <c r="BE140" s="200"/>
      <c r="BF140" s="200"/>
      <c r="BG140" s="200"/>
      <c r="BH140" s="200"/>
      <c r="BI140" s="200"/>
      <c r="BJ140" s="264"/>
      <c r="BK140" s="264"/>
    </row>
    <row r="141" spans="1:63" s="343" customFormat="1" ht="18.75" x14ac:dyDescent="0.3">
      <c r="A141" s="361" t="s">
        <v>151</v>
      </c>
      <c r="B141" s="231">
        <v>2250069</v>
      </c>
      <c r="C141" s="362"/>
      <c r="D141" s="184">
        <f t="shared" ref="D141:D148" si="24">H141</f>
        <v>0</v>
      </c>
      <c r="E141" s="184">
        <f t="shared" ref="E141:E148" si="25">C141-D141</f>
        <v>0</v>
      </c>
      <c r="F141" s="76" t="e">
        <f t="shared" si="18"/>
        <v>#DIV/0!</v>
      </c>
      <c r="G141" s="184"/>
      <c r="H141" s="184"/>
      <c r="I141" s="184" t="e">
        <f t="shared" si="17"/>
        <v>#DIV/0!</v>
      </c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340"/>
      <c r="AD141" s="340"/>
      <c r="AE141" s="340"/>
      <c r="AF141" s="340"/>
      <c r="AG141" s="341"/>
      <c r="AH141" s="341"/>
      <c r="AI141" s="341"/>
      <c r="AJ141" s="341"/>
      <c r="AK141" s="341"/>
      <c r="AL141" s="341"/>
      <c r="AM141" s="341"/>
      <c r="AN141" s="341"/>
      <c r="AO141" s="341"/>
      <c r="AP141" s="341"/>
      <c r="AQ141" s="341"/>
      <c r="AR141" s="341"/>
      <c r="AS141" s="341"/>
      <c r="AT141" s="341"/>
      <c r="AU141" s="341"/>
      <c r="AV141" s="341"/>
      <c r="AW141" s="341"/>
      <c r="AX141" s="341"/>
      <c r="AY141" s="341"/>
      <c r="AZ141" s="341"/>
      <c r="BA141" s="341"/>
      <c r="BB141" s="341"/>
      <c r="BC141" s="341"/>
      <c r="BD141" s="341"/>
      <c r="BE141" s="341"/>
      <c r="BF141" s="341"/>
      <c r="BG141" s="341"/>
      <c r="BH141" s="341"/>
      <c r="BI141" s="341"/>
      <c r="BJ141" s="342"/>
      <c r="BK141" s="342"/>
    </row>
    <row r="142" spans="1:63" s="343" customFormat="1" ht="18.75" x14ac:dyDescent="0.3">
      <c r="A142" s="363" t="s">
        <v>152</v>
      </c>
      <c r="B142" s="231">
        <v>2250079</v>
      </c>
      <c r="C142" s="364"/>
      <c r="D142" s="184">
        <f t="shared" si="24"/>
        <v>0</v>
      </c>
      <c r="E142" s="184">
        <f t="shared" si="25"/>
        <v>0</v>
      </c>
      <c r="F142" s="76" t="e">
        <f>D142/C142*100</f>
        <v>#DIV/0!</v>
      </c>
      <c r="G142" s="184"/>
      <c r="H142" s="184"/>
      <c r="I142" s="184" t="e">
        <f t="shared" si="17"/>
        <v>#DIV/0!</v>
      </c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340"/>
      <c r="AD142" s="340"/>
      <c r="AE142" s="340"/>
      <c r="AF142" s="340"/>
      <c r="AG142" s="341"/>
      <c r="AH142" s="341"/>
      <c r="AI142" s="341"/>
      <c r="AJ142" s="341"/>
      <c r="AK142" s="341"/>
      <c r="AL142" s="341"/>
      <c r="AM142" s="341"/>
      <c r="AN142" s="341"/>
      <c r="AO142" s="341"/>
      <c r="AP142" s="341"/>
      <c r="AQ142" s="341"/>
      <c r="AR142" s="341"/>
      <c r="AS142" s="341"/>
      <c r="AT142" s="341"/>
      <c r="AU142" s="341"/>
      <c r="AV142" s="341"/>
      <c r="AW142" s="341"/>
      <c r="AX142" s="341"/>
      <c r="AY142" s="341"/>
      <c r="AZ142" s="341"/>
      <c r="BA142" s="341"/>
      <c r="BB142" s="341"/>
      <c r="BC142" s="341"/>
      <c r="BD142" s="341"/>
      <c r="BE142" s="341"/>
      <c r="BF142" s="341"/>
      <c r="BG142" s="341"/>
      <c r="BH142" s="341"/>
      <c r="BI142" s="341"/>
      <c r="BJ142" s="342"/>
      <c r="BK142" s="342"/>
    </row>
    <row r="143" spans="1:63" s="343" customFormat="1" ht="18.75" x14ac:dyDescent="0.3">
      <c r="A143" s="361" t="s">
        <v>153</v>
      </c>
      <c r="B143" s="231">
        <v>2250110</v>
      </c>
      <c r="C143" s="362"/>
      <c r="D143" s="184">
        <f t="shared" si="24"/>
        <v>0</v>
      </c>
      <c r="E143" s="184">
        <f t="shared" si="25"/>
        <v>0</v>
      </c>
      <c r="F143" s="76" t="e">
        <f t="shared" si="18"/>
        <v>#DIV/0!</v>
      </c>
      <c r="G143" s="184"/>
      <c r="H143" s="184"/>
      <c r="I143" s="184" t="e">
        <f t="shared" si="17"/>
        <v>#DIV/0!</v>
      </c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340"/>
      <c r="AD143" s="340"/>
      <c r="AE143" s="340"/>
      <c r="AF143" s="340"/>
      <c r="AG143" s="341"/>
      <c r="AH143" s="341"/>
      <c r="AI143" s="341"/>
      <c r="AJ143" s="341"/>
      <c r="AK143" s="341"/>
      <c r="AL143" s="341"/>
      <c r="AM143" s="341"/>
      <c r="AN143" s="341"/>
      <c r="AO143" s="341"/>
      <c r="AP143" s="341"/>
      <c r="AQ143" s="341"/>
      <c r="AR143" s="341"/>
      <c r="AS143" s="341"/>
      <c r="AT143" s="341"/>
      <c r="AU143" s="341"/>
      <c r="AV143" s="341"/>
      <c r="AW143" s="341"/>
      <c r="AX143" s="341"/>
      <c r="AY143" s="341"/>
      <c r="AZ143" s="341"/>
      <c r="BA143" s="341"/>
      <c r="BB143" s="341"/>
      <c r="BC143" s="341"/>
      <c r="BD143" s="341"/>
      <c r="BE143" s="341"/>
      <c r="BF143" s="341"/>
      <c r="BG143" s="341"/>
      <c r="BH143" s="341"/>
      <c r="BI143" s="341"/>
      <c r="BJ143" s="342"/>
      <c r="BK143" s="342"/>
    </row>
    <row r="144" spans="1:63" s="343" customFormat="1" ht="31.5" x14ac:dyDescent="0.3">
      <c r="A144" s="361" t="s">
        <v>154</v>
      </c>
      <c r="B144" s="231">
        <v>2250127</v>
      </c>
      <c r="C144" s="362"/>
      <c r="D144" s="184">
        <f t="shared" si="24"/>
        <v>0</v>
      </c>
      <c r="E144" s="184">
        <f t="shared" si="25"/>
        <v>0</v>
      </c>
      <c r="F144" s="76" t="e">
        <f t="shared" si="18"/>
        <v>#DIV/0!</v>
      </c>
      <c r="G144" s="184"/>
      <c r="H144" s="184"/>
      <c r="I144" s="184" t="e">
        <f t="shared" si="17"/>
        <v>#DIV/0!</v>
      </c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4"/>
      <c r="AC144" s="340"/>
      <c r="AD144" s="340"/>
      <c r="AE144" s="340"/>
      <c r="AF144" s="340"/>
      <c r="AG144" s="341"/>
      <c r="AH144" s="341"/>
      <c r="AI144" s="341"/>
      <c r="AJ144" s="341"/>
      <c r="AK144" s="341"/>
      <c r="AL144" s="341"/>
      <c r="AM144" s="341"/>
      <c r="AN144" s="341"/>
      <c r="AO144" s="341"/>
      <c r="AP144" s="341"/>
      <c r="AQ144" s="341"/>
      <c r="AR144" s="341"/>
      <c r="AS144" s="341"/>
      <c r="AT144" s="341"/>
      <c r="AU144" s="341"/>
      <c r="AV144" s="341"/>
      <c r="AW144" s="341"/>
      <c r="AX144" s="341"/>
      <c r="AY144" s="341"/>
      <c r="AZ144" s="341"/>
      <c r="BA144" s="341"/>
      <c r="BB144" s="341"/>
      <c r="BC144" s="341"/>
      <c r="BD144" s="341"/>
      <c r="BE144" s="341"/>
      <c r="BF144" s="341"/>
      <c r="BG144" s="341"/>
      <c r="BH144" s="341"/>
      <c r="BI144" s="341"/>
      <c r="BJ144" s="342"/>
      <c r="BK144" s="342"/>
    </row>
    <row r="145" spans="1:63" s="343" customFormat="1" ht="18.75" x14ac:dyDescent="0.3">
      <c r="A145" s="365" t="s">
        <v>155</v>
      </c>
      <c r="B145" s="231">
        <v>2250312</v>
      </c>
      <c r="C145" s="362"/>
      <c r="D145" s="184">
        <f t="shared" si="24"/>
        <v>0</v>
      </c>
      <c r="E145" s="184">
        <f t="shared" si="25"/>
        <v>0</v>
      </c>
      <c r="F145" s="76" t="e">
        <f t="shared" si="18"/>
        <v>#DIV/0!</v>
      </c>
      <c r="G145" s="184"/>
      <c r="H145" s="184"/>
      <c r="I145" s="184" t="e">
        <f t="shared" ref="I145:I218" si="26">H145/G145*100</f>
        <v>#DIV/0!</v>
      </c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340"/>
      <c r="AD145" s="340"/>
      <c r="AE145" s="340"/>
      <c r="AF145" s="340"/>
      <c r="AG145" s="341"/>
      <c r="AH145" s="341"/>
      <c r="AI145" s="341"/>
      <c r="AJ145" s="341"/>
      <c r="AK145" s="341"/>
      <c r="AL145" s="341"/>
      <c r="AM145" s="341"/>
      <c r="AN145" s="341"/>
      <c r="AO145" s="341"/>
      <c r="AP145" s="341"/>
      <c r="AQ145" s="341"/>
      <c r="AR145" s="341"/>
      <c r="AS145" s="341"/>
      <c r="AT145" s="341"/>
      <c r="AU145" s="341"/>
      <c r="AV145" s="341"/>
      <c r="AW145" s="341"/>
      <c r="AX145" s="341"/>
      <c r="AY145" s="341"/>
      <c r="AZ145" s="341"/>
      <c r="BA145" s="341"/>
      <c r="BB145" s="341"/>
      <c r="BC145" s="341"/>
      <c r="BD145" s="341"/>
      <c r="BE145" s="341"/>
      <c r="BF145" s="341"/>
      <c r="BG145" s="341"/>
      <c r="BH145" s="341"/>
      <c r="BI145" s="341"/>
      <c r="BJ145" s="342"/>
      <c r="BK145" s="342"/>
    </row>
    <row r="146" spans="1:63" s="343" customFormat="1" ht="18.75" x14ac:dyDescent="0.3">
      <c r="A146" s="361" t="s">
        <v>156</v>
      </c>
      <c r="B146" s="231">
        <v>2250184</v>
      </c>
      <c r="C146" s="362"/>
      <c r="D146" s="184">
        <f t="shared" si="24"/>
        <v>0</v>
      </c>
      <c r="E146" s="184">
        <f t="shared" si="25"/>
        <v>0</v>
      </c>
      <c r="F146" s="76" t="e">
        <f t="shared" si="18"/>
        <v>#DIV/0!</v>
      </c>
      <c r="G146" s="184"/>
      <c r="H146" s="184"/>
      <c r="I146" s="184" t="e">
        <f t="shared" si="26"/>
        <v>#DIV/0!</v>
      </c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340"/>
      <c r="AD146" s="340"/>
      <c r="AE146" s="340"/>
      <c r="AF146" s="340"/>
      <c r="AG146" s="341"/>
      <c r="AH146" s="341"/>
      <c r="AI146" s="341"/>
      <c r="AJ146" s="341"/>
      <c r="AK146" s="341"/>
      <c r="AL146" s="341"/>
      <c r="AM146" s="341"/>
      <c r="AN146" s="341"/>
      <c r="AO146" s="341"/>
      <c r="AP146" s="341"/>
      <c r="AQ146" s="341"/>
      <c r="AR146" s="341"/>
      <c r="AS146" s="341"/>
      <c r="AT146" s="341"/>
      <c r="AU146" s="341"/>
      <c r="AV146" s="341"/>
      <c r="AW146" s="341"/>
      <c r="AX146" s="341"/>
      <c r="AY146" s="341"/>
      <c r="AZ146" s="341"/>
      <c r="BA146" s="341"/>
      <c r="BB146" s="341"/>
      <c r="BC146" s="341"/>
      <c r="BD146" s="341"/>
      <c r="BE146" s="341"/>
      <c r="BF146" s="341"/>
      <c r="BG146" s="341"/>
      <c r="BH146" s="341"/>
      <c r="BI146" s="341"/>
      <c r="BJ146" s="342"/>
      <c r="BK146" s="342"/>
    </row>
    <row r="147" spans="1:63" s="343" customFormat="1" ht="18.75" x14ac:dyDescent="0.3">
      <c r="A147" s="361" t="s">
        <v>157</v>
      </c>
      <c r="B147" s="231">
        <v>2250267</v>
      </c>
      <c r="C147" s="362"/>
      <c r="D147" s="184"/>
      <c r="E147" s="184"/>
      <c r="F147" s="76"/>
      <c r="G147" s="184"/>
      <c r="H147" s="184"/>
      <c r="I147" s="1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340"/>
      <c r="AD147" s="340"/>
      <c r="AE147" s="340"/>
      <c r="AF147" s="340"/>
      <c r="AG147" s="341"/>
      <c r="AH147" s="341"/>
      <c r="AI147" s="341"/>
      <c r="AJ147" s="341"/>
      <c r="AK147" s="341"/>
      <c r="AL147" s="341"/>
      <c r="AM147" s="341"/>
      <c r="AN147" s="341"/>
      <c r="AO147" s="341"/>
      <c r="AP147" s="341"/>
      <c r="AQ147" s="341"/>
      <c r="AR147" s="341"/>
      <c r="AS147" s="341"/>
      <c r="AT147" s="341"/>
      <c r="AU147" s="341"/>
      <c r="AV147" s="341"/>
      <c r="AW147" s="341"/>
      <c r="AX147" s="341"/>
      <c r="AY147" s="341"/>
      <c r="AZ147" s="341"/>
      <c r="BA147" s="341"/>
      <c r="BB147" s="341"/>
      <c r="BC147" s="341"/>
      <c r="BD147" s="341"/>
      <c r="BE147" s="341"/>
      <c r="BF147" s="341"/>
      <c r="BG147" s="341"/>
      <c r="BH147" s="341"/>
      <c r="BI147" s="341"/>
      <c r="BJ147" s="342"/>
      <c r="BK147" s="342"/>
    </row>
    <row r="148" spans="1:63" s="343" customFormat="1" ht="32.25" customHeight="1" x14ac:dyDescent="0.3">
      <c r="A148" s="296" t="s">
        <v>158</v>
      </c>
      <c r="B148" s="263">
        <v>2250467</v>
      </c>
      <c r="C148" s="362"/>
      <c r="D148" s="184">
        <f t="shared" si="24"/>
        <v>0</v>
      </c>
      <c r="E148" s="184">
        <f t="shared" si="25"/>
        <v>0</v>
      </c>
      <c r="F148" s="76" t="e">
        <f t="shared" si="18"/>
        <v>#DIV/0!</v>
      </c>
      <c r="G148" s="184"/>
      <c r="H148" s="184"/>
      <c r="I148" s="184" t="e">
        <f t="shared" si="26"/>
        <v>#DIV/0!</v>
      </c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340"/>
      <c r="AD148" s="340"/>
      <c r="AE148" s="340"/>
      <c r="AF148" s="340"/>
      <c r="AG148" s="341"/>
      <c r="AH148" s="341"/>
      <c r="AI148" s="341"/>
      <c r="AJ148" s="341"/>
      <c r="AK148" s="341"/>
      <c r="AL148" s="341"/>
      <c r="AM148" s="341"/>
      <c r="AN148" s="341"/>
      <c r="AO148" s="341"/>
      <c r="AP148" s="341"/>
      <c r="AQ148" s="341"/>
      <c r="AR148" s="341"/>
      <c r="AS148" s="341"/>
      <c r="AT148" s="341"/>
      <c r="AU148" s="341"/>
      <c r="AV148" s="341"/>
      <c r="AW148" s="341"/>
      <c r="AX148" s="341"/>
      <c r="AY148" s="341"/>
      <c r="AZ148" s="341"/>
      <c r="BA148" s="341"/>
      <c r="BB148" s="341"/>
      <c r="BC148" s="341"/>
      <c r="BD148" s="341"/>
      <c r="BE148" s="341"/>
      <c r="BF148" s="341"/>
      <c r="BG148" s="341"/>
      <c r="BH148" s="341"/>
      <c r="BI148" s="341"/>
      <c r="BJ148" s="342"/>
      <c r="BK148" s="342"/>
    </row>
    <row r="149" spans="1:63" s="368" customFormat="1" ht="32.25" customHeight="1" x14ac:dyDescent="0.3">
      <c r="A149" s="242" t="s">
        <v>97</v>
      </c>
      <c r="B149" s="220">
        <v>226</v>
      </c>
      <c r="C149" s="350">
        <f>C150</f>
        <v>0</v>
      </c>
      <c r="D149" s="350">
        <f>D150</f>
        <v>0</v>
      </c>
      <c r="E149" s="350">
        <f>E150</f>
        <v>0</v>
      </c>
      <c r="F149" s="97" t="e">
        <f t="shared" ref="F149:F222" si="27">D149/C149*100</f>
        <v>#DIV/0!</v>
      </c>
      <c r="G149" s="350">
        <f>G150</f>
        <v>0</v>
      </c>
      <c r="H149" s="350">
        <f>H150</f>
        <v>0</v>
      </c>
      <c r="I149" s="350" t="e">
        <f t="shared" si="26"/>
        <v>#DIV/0!</v>
      </c>
      <c r="J149" s="351"/>
      <c r="K149" s="351"/>
      <c r="L149" s="351"/>
      <c r="M149" s="351"/>
      <c r="N149" s="351"/>
      <c r="O149" s="351"/>
      <c r="P149" s="351"/>
      <c r="Q149" s="351"/>
      <c r="R149" s="351"/>
      <c r="S149" s="351"/>
      <c r="T149" s="351"/>
      <c r="U149" s="351"/>
      <c r="V149" s="351"/>
      <c r="W149" s="351"/>
      <c r="X149" s="351"/>
      <c r="Y149" s="351"/>
      <c r="Z149" s="351"/>
      <c r="AA149" s="351"/>
      <c r="AB149" s="351"/>
      <c r="AC149" s="352"/>
      <c r="AD149" s="352"/>
      <c r="AE149" s="352"/>
      <c r="AF149" s="352"/>
      <c r="AG149" s="366"/>
      <c r="AH149" s="366"/>
      <c r="AI149" s="366"/>
      <c r="AJ149" s="366"/>
      <c r="AK149" s="366"/>
      <c r="AL149" s="366"/>
      <c r="AM149" s="366"/>
      <c r="AN149" s="366"/>
      <c r="AO149" s="366"/>
      <c r="AP149" s="366"/>
      <c r="AQ149" s="366"/>
      <c r="AR149" s="366"/>
      <c r="AS149" s="366"/>
      <c r="AT149" s="366"/>
      <c r="AU149" s="366"/>
      <c r="AV149" s="366"/>
      <c r="AW149" s="366"/>
      <c r="AX149" s="366"/>
      <c r="AY149" s="366"/>
      <c r="AZ149" s="366"/>
      <c r="BA149" s="366"/>
      <c r="BB149" s="366"/>
      <c r="BC149" s="366"/>
      <c r="BD149" s="366"/>
      <c r="BE149" s="366"/>
      <c r="BF149" s="366"/>
      <c r="BG149" s="366"/>
      <c r="BH149" s="366"/>
      <c r="BI149" s="366"/>
      <c r="BJ149" s="367"/>
      <c r="BK149" s="367"/>
    </row>
    <row r="150" spans="1:63" s="343" customFormat="1" ht="32.25" customHeight="1" x14ac:dyDescent="0.3">
      <c r="A150" s="296" t="s">
        <v>159</v>
      </c>
      <c r="B150" s="263">
        <v>2260435</v>
      </c>
      <c r="C150" s="362"/>
      <c r="D150" s="184">
        <f>H150</f>
        <v>0</v>
      </c>
      <c r="E150" s="184">
        <f>C150-D150</f>
        <v>0</v>
      </c>
      <c r="F150" s="76" t="e">
        <f t="shared" si="27"/>
        <v>#DIV/0!</v>
      </c>
      <c r="G150" s="184"/>
      <c r="H150" s="184"/>
      <c r="I150" s="184" t="e">
        <f t="shared" si="26"/>
        <v>#DIV/0!</v>
      </c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340"/>
      <c r="AD150" s="340"/>
      <c r="AE150" s="340"/>
      <c r="AF150" s="340"/>
      <c r="AG150" s="341"/>
      <c r="AH150" s="341"/>
      <c r="AI150" s="341"/>
      <c r="AJ150" s="341"/>
      <c r="AK150" s="341"/>
      <c r="AL150" s="341"/>
      <c r="AM150" s="341"/>
      <c r="AN150" s="341"/>
      <c r="AO150" s="341"/>
      <c r="AP150" s="341"/>
      <c r="AQ150" s="341"/>
      <c r="AR150" s="341"/>
      <c r="AS150" s="341"/>
      <c r="AT150" s="341"/>
      <c r="AU150" s="341"/>
      <c r="AV150" s="341"/>
      <c r="AW150" s="341"/>
      <c r="AX150" s="341"/>
      <c r="AY150" s="341"/>
      <c r="AZ150" s="341"/>
      <c r="BA150" s="341"/>
      <c r="BB150" s="341"/>
      <c r="BC150" s="341"/>
      <c r="BD150" s="341"/>
      <c r="BE150" s="341"/>
      <c r="BF150" s="341"/>
      <c r="BG150" s="341"/>
      <c r="BH150" s="341"/>
      <c r="BI150" s="341"/>
      <c r="BJ150" s="342"/>
      <c r="BK150" s="342"/>
    </row>
    <row r="151" spans="1:63" s="360" customFormat="1" ht="18.75" x14ac:dyDescent="0.25">
      <c r="A151" s="143" t="s">
        <v>160</v>
      </c>
      <c r="B151" s="369" t="s">
        <v>161</v>
      </c>
      <c r="C151" s="370">
        <f>C152+C159+C163</f>
        <v>99332</v>
      </c>
      <c r="D151" s="370">
        <f>D152+D159+D163</f>
        <v>20321.73</v>
      </c>
      <c r="E151" s="370">
        <f>E152+E159+E163</f>
        <v>79010.27</v>
      </c>
      <c r="F151" s="145">
        <f t="shared" si="27"/>
        <v>20.458392058953812</v>
      </c>
      <c r="G151" s="370">
        <f>G152+G159+G163</f>
        <v>20322</v>
      </c>
      <c r="H151" s="370">
        <f>H152+H159+H163</f>
        <v>20321.73</v>
      </c>
      <c r="I151" s="370">
        <f t="shared" si="26"/>
        <v>99.998671390611165</v>
      </c>
      <c r="J151" s="371"/>
      <c r="K151" s="371"/>
      <c r="L151" s="371"/>
      <c r="M151" s="371"/>
      <c r="N151" s="371"/>
      <c r="O151" s="371"/>
      <c r="P151" s="371"/>
      <c r="Q151" s="371"/>
      <c r="R151" s="371"/>
      <c r="S151" s="371"/>
      <c r="T151" s="371"/>
      <c r="U151" s="371"/>
      <c r="V151" s="371"/>
      <c r="W151" s="371"/>
      <c r="X151" s="371"/>
      <c r="Y151" s="371"/>
      <c r="Z151" s="371"/>
      <c r="AA151" s="371"/>
      <c r="AB151" s="371"/>
      <c r="AC151" s="200"/>
      <c r="AD151" s="200"/>
      <c r="AE151" s="200"/>
      <c r="AF151" s="200"/>
      <c r="AG151" s="200"/>
      <c r="AH151" s="200"/>
      <c r="AI151" s="200"/>
      <c r="AJ151" s="200"/>
      <c r="AK151" s="200"/>
      <c r="AL151" s="200"/>
      <c r="AM151" s="200"/>
      <c r="AN151" s="200"/>
      <c r="AO151" s="200"/>
      <c r="AP151" s="200"/>
      <c r="AQ151" s="200"/>
      <c r="AR151" s="200"/>
      <c r="AS151" s="200"/>
      <c r="AT151" s="200"/>
      <c r="AU151" s="200"/>
      <c r="AV151" s="200"/>
      <c r="AW151" s="200"/>
      <c r="AX151" s="200"/>
      <c r="AY151" s="200"/>
      <c r="AZ151" s="200"/>
      <c r="BA151" s="200"/>
      <c r="BB151" s="200"/>
      <c r="BC151" s="200"/>
      <c r="BD151" s="200"/>
      <c r="BE151" s="200"/>
      <c r="BF151" s="200"/>
      <c r="BG151" s="200"/>
      <c r="BH151" s="200"/>
      <c r="BI151" s="200"/>
      <c r="BJ151" s="359"/>
      <c r="BK151" s="359"/>
    </row>
    <row r="152" spans="1:63" s="375" customFormat="1" ht="21" customHeight="1" x14ac:dyDescent="0.25">
      <c r="A152" s="242" t="s">
        <v>33</v>
      </c>
      <c r="B152" s="372">
        <v>225</v>
      </c>
      <c r="C152" s="221">
        <f t="shared" ref="C152:H152" si="28">SUM(C153:C158)</f>
        <v>69966</v>
      </c>
      <c r="D152" s="221">
        <f t="shared" si="28"/>
        <v>15167.73</v>
      </c>
      <c r="E152" s="221">
        <f t="shared" si="28"/>
        <v>54798.270000000004</v>
      </c>
      <c r="F152" s="97">
        <f t="shared" si="27"/>
        <v>21.67871537603979</v>
      </c>
      <c r="G152" s="221">
        <f t="shared" si="28"/>
        <v>15168</v>
      </c>
      <c r="H152" s="221">
        <f t="shared" si="28"/>
        <v>15167.73</v>
      </c>
      <c r="I152" s="221">
        <f t="shared" si="26"/>
        <v>99.99821993670885</v>
      </c>
      <c r="J152" s="222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2"/>
      <c r="V152" s="222"/>
      <c r="W152" s="222"/>
      <c r="X152" s="222"/>
      <c r="Y152" s="222"/>
      <c r="Z152" s="222"/>
      <c r="AA152" s="222"/>
      <c r="AB152" s="222"/>
      <c r="AC152" s="373"/>
      <c r="AD152" s="373"/>
      <c r="AE152" s="373"/>
      <c r="AF152" s="373"/>
      <c r="AG152" s="373"/>
      <c r="AH152" s="373"/>
      <c r="AI152" s="373"/>
      <c r="AJ152" s="373"/>
      <c r="AK152" s="373"/>
      <c r="AL152" s="373"/>
      <c r="AM152" s="373"/>
      <c r="AN152" s="373"/>
      <c r="AO152" s="373"/>
      <c r="AP152" s="373"/>
      <c r="AQ152" s="373"/>
      <c r="AR152" s="373"/>
      <c r="AS152" s="373"/>
      <c r="AT152" s="373"/>
      <c r="AU152" s="373"/>
      <c r="AV152" s="373"/>
      <c r="AW152" s="373"/>
      <c r="AX152" s="373"/>
      <c r="AY152" s="373"/>
      <c r="AZ152" s="373"/>
      <c r="BA152" s="373"/>
      <c r="BB152" s="373"/>
      <c r="BC152" s="373"/>
      <c r="BD152" s="373"/>
      <c r="BE152" s="373"/>
      <c r="BF152" s="373"/>
      <c r="BG152" s="373"/>
      <c r="BH152" s="373"/>
      <c r="BI152" s="373"/>
      <c r="BJ152" s="374"/>
      <c r="BK152" s="374"/>
    </row>
    <row r="153" spans="1:63" s="248" customFormat="1" ht="18.75" x14ac:dyDescent="0.3">
      <c r="A153" s="268" t="s">
        <v>162</v>
      </c>
      <c r="B153" s="231">
        <v>2250011</v>
      </c>
      <c r="C153" s="355">
        <v>9295</v>
      </c>
      <c r="D153" s="198">
        <f>H153</f>
        <v>0</v>
      </c>
      <c r="E153" s="184">
        <f>C153-D153</f>
        <v>9295</v>
      </c>
      <c r="F153" s="76">
        <f t="shared" si="27"/>
        <v>0</v>
      </c>
      <c r="G153" s="198">
        <v>0</v>
      </c>
      <c r="H153" s="198"/>
      <c r="I153" s="198" t="e">
        <f t="shared" si="26"/>
        <v>#DIV/0!</v>
      </c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  <c r="T153" s="199"/>
      <c r="U153" s="199"/>
      <c r="V153" s="199"/>
      <c r="W153" s="199"/>
      <c r="X153" s="199"/>
      <c r="Y153" s="199"/>
      <c r="Z153" s="199"/>
      <c r="AA153" s="199"/>
      <c r="AB153" s="199"/>
      <c r="AC153" s="233"/>
      <c r="AD153" s="233"/>
      <c r="AE153" s="233"/>
      <c r="AF153" s="233"/>
      <c r="AG153" s="246"/>
      <c r="AH153" s="246"/>
      <c r="AI153" s="246"/>
      <c r="AJ153" s="246"/>
      <c r="AK153" s="246"/>
      <c r="AL153" s="246"/>
      <c r="AM153" s="246"/>
      <c r="AN153" s="246"/>
      <c r="AO153" s="246"/>
      <c r="AP153" s="246"/>
      <c r="AQ153" s="246"/>
      <c r="AR153" s="246"/>
      <c r="AS153" s="246"/>
      <c r="AT153" s="246"/>
      <c r="AU153" s="246"/>
      <c r="AV153" s="246"/>
      <c r="AW153" s="246"/>
      <c r="AX153" s="246"/>
      <c r="AY153" s="246"/>
      <c r="AZ153" s="246"/>
      <c r="BA153" s="246"/>
      <c r="BB153" s="246"/>
      <c r="BC153" s="246"/>
      <c r="BD153" s="246"/>
      <c r="BE153" s="246"/>
      <c r="BF153" s="246"/>
      <c r="BG153" s="246"/>
      <c r="BH153" s="246"/>
      <c r="BI153" s="246"/>
      <c r="BJ153" s="247"/>
      <c r="BK153" s="247"/>
    </row>
    <row r="154" spans="1:63" s="260" customFormat="1" ht="18.75" x14ac:dyDescent="0.3">
      <c r="A154" s="268" t="s">
        <v>163</v>
      </c>
      <c r="B154" s="272">
        <v>2250103</v>
      </c>
      <c r="C154" s="355"/>
      <c r="D154" s="255">
        <f>H154</f>
        <v>0</v>
      </c>
      <c r="E154" s="184">
        <f t="shared" ref="E154:E162" si="29">C154-D154</f>
        <v>0</v>
      </c>
      <c r="F154" s="76" t="e">
        <f t="shared" si="27"/>
        <v>#DIV/0!</v>
      </c>
      <c r="G154" s="255">
        <v>0</v>
      </c>
      <c r="H154" s="255"/>
      <c r="I154" s="255" t="e">
        <f t="shared" si="26"/>
        <v>#DIV/0!</v>
      </c>
      <c r="J154" s="256"/>
      <c r="K154" s="256"/>
      <c r="L154" s="256"/>
      <c r="M154" s="256"/>
      <c r="N154" s="256"/>
      <c r="O154" s="256"/>
      <c r="P154" s="256"/>
      <c r="Q154" s="256"/>
      <c r="R154" s="256"/>
      <c r="S154" s="256"/>
      <c r="T154" s="256"/>
      <c r="U154" s="256"/>
      <c r="V154" s="256"/>
      <c r="W154" s="256"/>
      <c r="X154" s="256"/>
      <c r="Y154" s="256"/>
      <c r="Z154" s="256"/>
      <c r="AA154" s="256"/>
      <c r="AB154" s="256"/>
      <c r="AC154" s="257"/>
      <c r="AD154" s="257"/>
      <c r="AE154" s="257"/>
      <c r="AF154" s="257"/>
      <c r="AG154" s="258"/>
      <c r="AH154" s="258"/>
      <c r="AI154" s="258"/>
      <c r="AJ154" s="258"/>
      <c r="AK154" s="258"/>
      <c r="AL154" s="258"/>
      <c r="AM154" s="258"/>
      <c r="AN154" s="258"/>
      <c r="AO154" s="258"/>
      <c r="AP154" s="258"/>
      <c r="AQ154" s="258"/>
      <c r="AR154" s="258"/>
      <c r="AS154" s="258"/>
      <c r="AT154" s="258"/>
      <c r="AU154" s="258"/>
      <c r="AV154" s="258"/>
      <c r="AW154" s="258"/>
      <c r="AX154" s="258"/>
      <c r="AY154" s="258"/>
      <c r="AZ154" s="258"/>
      <c r="BA154" s="258"/>
      <c r="BB154" s="258"/>
      <c r="BC154" s="258"/>
      <c r="BD154" s="258"/>
      <c r="BE154" s="258"/>
      <c r="BF154" s="258"/>
      <c r="BG154" s="258"/>
      <c r="BH154" s="258"/>
      <c r="BI154" s="258"/>
      <c r="BJ154" s="259"/>
      <c r="BK154" s="259"/>
    </row>
    <row r="155" spans="1:63" s="260" customFormat="1" ht="18.75" x14ac:dyDescent="0.3">
      <c r="A155" s="230" t="s">
        <v>164</v>
      </c>
      <c r="B155" s="272">
        <v>2250105</v>
      </c>
      <c r="C155" s="376"/>
      <c r="D155" s="255">
        <f>H155</f>
        <v>0</v>
      </c>
      <c r="E155" s="184">
        <f t="shared" si="29"/>
        <v>0</v>
      </c>
      <c r="F155" s="76" t="e">
        <f t="shared" si="27"/>
        <v>#DIV/0!</v>
      </c>
      <c r="G155" s="255">
        <v>0</v>
      </c>
      <c r="H155" s="255"/>
      <c r="I155" s="255" t="e">
        <f t="shared" si="26"/>
        <v>#DIV/0!</v>
      </c>
      <c r="J155" s="256"/>
      <c r="K155" s="256"/>
      <c r="L155" s="256"/>
      <c r="M155" s="256"/>
      <c r="N155" s="256"/>
      <c r="O155" s="256"/>
      <c r="P155" s="256"/>
      <c r="Q155" s="256"/>
      <c r="R155" s="256"/>
      <c r="S155" s="256"/>
      <c r="T155" s="256"/>
      <c r="U155" s="256"/>
      <c r="V155" s="256"/>
      <c r="W155" s="256"/>
      <c r="X155" s="256"/>
      <c r="Y155" s="256"/>
      <c r="Z155" s="256"/>
      <c r="AA155" s="256"/>
      <c r="AB155" s="256"/>
      <c r="AC155" s="257"/>
      <c r="AD155" s="257"/>
      <c r="AE155" s="257"/>
      <c r="AF155" s="257"/>
      <c r="AG155" s="258"/>
      <c r="AH155" s="258"/>
      <c r="AI155" s="258"/>
      <c r="AJ155" s="258"/>
      <c r="AK155" s="258"/>
      <c r="AL155" s="258"/>
      <c r="AM155" s="258"/>
      <c r="AN155" s="258"/>
      <c r="AO155" s="258"/>
      <c r="AP155" s="258"/>
      <c r="AQ155" s="258"/>
      <c r="AR155" s="258"/>
      <c r="AS155" s="258"/>
      <c r="AT155" s="258"/>
      <c r="AU155" s="258"/>
      <c r="AV155" s="258"/>
      <c r="AW155" s="258"/>
      <c r="AX155" s="258"/>
      <c r="AY155" s="258"/>
      <c r="AZ155" s="258"/>
      <c r="BA155" s="258"/>
      <c r="BB155" s="258"/>
      <c r="BC155" s="258"/>
      <c r="BD155" s="258"/>
      <c r="BE155" s="258"/>
      <c r="BF155" s="258"/>
      <c r="BG155" s="258"/>
      <c r="BH155" s="258"/>
      <c r="BI155" s="258"/>
      <c r="BJ155" s="259"/>
      <c r="BK155" s="259"/>
    </row>
    <row r="156" spans="1:63" s="260" customFormat="1" ht="31.5" x14ac:dyDescent="0.3">
      <c r="A156" s="230" t="s">
        <v>110</v>
      </c>
      <c r="B156" s="272">
        <v>2250106</v>
      </c>
      <c r="C156" s="376"/>
      <c r="D156" s="255"/>
      <c r="E156" s="184">
        <f t="shared" si="29"/>
        <v>0</v>
      </c>
      <c r="F156" s="76"/>
      <c r="G156" s="255">
        <v>0</v>
      </c>
      <c r="H156" s="255"/>
      <c r="I156" s="255"/>
      <c r="J156" s="256"/>
      <c r="K156" s="256"/>
      <c r="L156" s="256"/>
      <c r="M156" s="256"/>
      <c r="N156" s="256"/>
      <c r="O156" s="256"/>
      <c r="P156" s="256"/>
      <c r="Q156" s="256"/>
      <c r="R156" s="256"/>
      <c r="S156" s="256"/>
      <c r="T156" s="256"/>
      <c r="U156" s="256"/>
      <c r="V156" s="256"/>
      <c r="W156" s="256"/>
      <c r="X156" s="256"/>
      <c r="Y156" s="256"/>
      <c r="Z156" s="256"/>
      <c r="AA156" s="256"/>
      <c r="AB156" s="256"/>
      <c r="AC156" s="257"/>
      <c r="AD156" s="257"/>
      <c r="AE156" s="257"/>
      <c r="AF156" s="257"/>
      <c r="AG156" s="258"/>
      <c r="AH156" s="258"/>
      <c r="AI156" s="258"/>
      <c r="AJ156" s="258"/>
      <c r="AK156" s="258"/>
      <c r="AL156" s="258"/>
      <c r="AM156" s="258"/>
      <c r="AN156" s="258"/>
      <c r="AO156" s="258"/>
      <c r="AP156" s="258"/>
      <c r="AQ156" s="258"/>
      <c r="AR156" s="258"/>
      <c r="AS156" s="258"/>
      <c r="AT156" s="258"/>
      <c r="AU156" s="258"/>
      <c r="AV156" s="258"/>
      <c r="AW156" s="258"/>
      <c r="AX156" s="258"/>
      <c r="AY156" s="258"/>
      <c r="AZ156" s="258"/>
      <c r="BA156" s="258"/>
      <c r="BB156" s="258"/>
      <c r="BC156" s="258"/>
      <c r="BD156" s="258"/>
      <c r="BE156" s="258"/>
      <c r="BF156" s="258"/>
      <c r="BG156" s="258"/>
      <c r="BH156" s="258"/>
      <c r="BI156" s="258"/>
      <c r="BJ156" s="259"/>
      <c r="BK156" s="259"/>
    </row>
    <row r="157" spans="1:63" s="343" customFormat="1" ht="18.75" x14ac:dyDescent="0.3">
      <c r="A157" s="230" t="s">
        <v>165</v>
      </c>
      <c r="B157" s="272">
        <v>2250124</v>
      </c>
      <c r="C157" s="355">
        <v>60671</v>
      </c>
      <c r="D157" s="184">
        <f>H157</f>
        <v>15167.73</v>
      </c>
      <c r="E157" s="184">
        <f t="shared" si="29"/>
        <v>45503.270000000004</v>
      </c>
      <c r="F157" s="76">
        <f t="shared" si="27"/>
        <v>24.999967035321653</v>
      </c>
      <c r="G157" s="184">
        <v>15168</v>
      </c>
      <c r="H157" s="184">
        <v>15167.73</v>
      </c>
      <c r="I157" s="184">
        <f t="shared" si="26"/>
        <v>99.99821993670885</v>
      </c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340"/>
      <c r="AD157" s="340"/>
      <c r="AE157" s="340"/>
      <c r="AF157" s="340"/>
      <c r="AG157" s="341"/>
      <c r="AH157" s="341"/>
      <c r="AI157" s="341"/>
      <c r="AJ157" s="341"/>
      <c r="AK157" s="341"/>
      <c r="AL157" s="341"/>
      <c r="AM157" s="341"/>
      <c r="AN157" s="341"/>
      <c r="AO157" s="341"/>
      <c r="AP157" s="341"/>
      <c r="AQ157" s="341"/>
      <c r="AR157" s="341"/>
      <c r="AS157" s="341"/>
      <c r="AT157" s="341"/>
      <c r="AU157" s="341"/>
      <c r="AV157" s="341"/>
      <c r="AW157" s="341"/>
      <c r="AX157" s="341"/>
      <c r="AY157" s="341"/>
      <c r="AZ157" s="341"/>
      <c r="BA157" s="341"/>
      <c r="BB157" s="341"/>
      <c r="BC157" s="341"/>
      <c r="BD157" s="341"/>
      <c r="BE157" s="341"/>
      <c r="BF157" s="341"/>
      <c r="BG157" s="341"/>
      <c r="BH157" s="341"/>
      <c r="BI157" s="341"/>
      <c r="BJ157" s="342"/>
      <c r="BK157" s="342"/>
    </row>
    <row r="158" spans="1:63" s="343" customFormat="1" ht="31.5" x14ac:dyDescent="0.3">
      <c r="A158" s="230" t="s">
        <v>166</v>
      </c>
      <c r="B158" s="272">
        <v>2250194</v>
      </c>
      <c r="C158" s="376">
        <v>0</v>
      </c>
      <c r="D158" s="184">
        <f>H158</f>
        <v>0</v>
      </c>
      <c r="E158" s="184">
        <f t="shared" si="29"/>
        <v>0</v>
      </c>
      <c r="F158" s="76" t="e">
        <f t="shared" si="27"/>
        <v>#DIV/0!</v>
      </c>
      <c r="G158" s="184">
        <v>0</v>
      </c>
      <c r="H158" s="184"/>
      <c r="I158" s="184" t="e">
        <f t="shared" si="26"/>
        <v>#DIV/0!</v>
      </c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340"/>
      <c r="AD158" s="340"/>
      <c r="AE158" s="340"/>
      <c r="AF158" s="340"/>
      <c r="AG158" s="341"/>
      <c r="AH158" s="341"/>
      <c r="AI158" s="341"/>
      <c r="AJ158" s="341"/>
      <c r="AK158" s="341"/>
      <c r="AL158" s="341"/>
      <c r="AM158" s="341"/>
      <c r="AN158" s="341"/>
      <c r="AO158" s="341"/>
      <c r="AP158" s="341"/>
      <c r="AQ158" s="341"/>
      <c r="AR158" s="341"/>
      <c r="AS158" s="341"/>
      <c r="AT158" s="341"/>
      <c r="AU158" s="341"/>
      <c r="AV158" s="341"/>
      <c r="AW158" s="341"/>
      <c r="AX158" s="341"/>
      <c r="AY158" s="341"/>
      <c r="AZ158" s="341"/>
      <c r="BA158" s="341"/>
      <c r="BB158" s="341"/>
      <c r="BC158" s="341"/>
      <c r="BD158" s="341"/>
      <c r="BE158" s="341"/>
      <c r="BF158" s="341"/>
      <c r="BG158" s="341"/>
      <c r="BH158" s="341"/>
      <c r="BI158" s="341"/>
      <c r="BJ158" s="342"/>
      <c r="BK158" s="342"/>
    </row>
    <row r="159" spans="1:63" s="379" customFormat="1" ht="21.75" customHeight="1" x14ac:dyDescent="0.3">
      <c r="A159" s="219" t="s">
        <v>35</v>
      </c>
      <c r="B159" s="377">
        <v>226</v>
      </c>
      <c r="C159" s="221">
        <f>SUM(C160:C162)</f>
        <v>20616</v>
      </c>
      <c r="D159" s="221">
        <f>SUM(D160:D162)</f>
        <v>5154</v>
      </c>
      <c r="E159" s="221">
        <f>SUM(E160:E162)</f>
        <v>15462</v>
      </c>
      <c r="F159" s="97">
        <f t="shared" si="27"/>
        <v>25</v>
      </c>
      <c r="G159" s="221">
        <f>SUM(G160:G162)</f>
        <v>5154</v>
      </c>
      <c r="H159" s="221">
        <f>SUM(H160:H162)</f>
        <v>5154</v>
      </c>
      <c r="I159" s="221">
        <f t="shared" si="26"/>
        <v>100</v>
      </c>
      <c r="J159" s="222"/>
      <c r="K159" s="222"/>
      <c r="L159" s="222"/>
      <c r="M159" s="222"/>
      <c r="N159" s="222"/>
      <c r="O159" s="222"/>
      <c r="P159" s="222"/>
      <c r="Q159" s="222"/>
      <c r="R159" s="222"/>
      <c r="S159" s="222"/>
      <c r="T159" s="222"/>
      <c r="U159" s="222"/>
      <c r="V159" s="222"/>
      <c r="W159" s="222"/>
      <c r="X159" s="222"/>
      <c r="Y159" s="222"/>
      <c r="Z159" s="222"/>
      <c r="AA159" s="222"/>
      <c r="AB159" s="222"/>
      <c r="AC159" s="327"/>
      <c r="AD159" s="327"/>
      <c r="AE159" s="327"/>
      <c r="AF159" s="327"/>
      <c r="AG159" s="327"/>
      <c r="AH159" s="327"/>
      <c r="AI159" s="327"/>
      <c r="AJ159" s="327"/>
      <c r="AK159" s="327"/>
      <c r="AL159" s="327"/>
      <c r="AM159" s="327"/>
      <c r="AN159" s="327"/>
      <c r="AO159" s="327"/>
      <c r="AP159" s="327"/>
      <c r="AQ159" s="327"/>
      <c r="AR159" s="327"/>
      <c r="AS159" s="327"/>
      <c r="AT159" s="327"/>
      <c r="AU159" s="327"/>
      <c r="AV159" s="327"/>
      <c r="AW159" s="327"/>
      <c r="AX159" s="327"/>
      <c r="AY159" s="327"/>
      <c r="AZ159" s="327"/>
      <c r="BA159" s="327"/>
      <c r="BB159" s="327"/>
      <c r="BC159" s="327"/>
      <c r="BD159" s="327"/>
      <c r="BE159" s="327"/>
      <c r="BF159" s="327"/>
      <c r="BG159" s="327"/>
      <c r="BH159" s="327"/>
      <c r="BI159" s="327"/>
      <c r="BJ159" s="378"/>
      <c r="BK159" s="378"/>
    </row>
    <row r="160" spans="1:63" s="343" customFormat="1" ht="18.75" x14ac:dyDescent="0.3">
      <c r="A160" s="380" t="s">
        <v>167</v>
      </c>
      <c r="B160" s="267">
        <v>2260094</v>
      </c>
      <c r="C160" s="376"/>
      <c r="D160" s="184">
        <f>H160</f>
        <v>0</v>
      </c>
      <c r="E160" s="184">
        <f t="shared" si="29"/>
        <v>0</v>
      </c>
      <c r="F160" s="76" t="e">
        <f t="shared" si="27"/>
        <v>#DIV/0!</v>
      </c>
      <c r="G160" s="184">
        <v>0</v>
      </c>
      <c r="H160" s="184"/>
      <c r="I160" s="184" t="e">
        <f t="shared" si="26"/>
        <v>#DIV/0!</v>
      </c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340"/>
      <c r="AD160" s="340"/>
      <c r="AE160" s="340"/>
      <c r="AF160" s="340"/>
      <c r="AG160" s="341"/>
      <c r="AH160" s="341"/>
      <c r="AI160" s="341"/>
      <c r="AJ160" s="341"/>
      <c r="AK160" s="341"/>
      <c r="AL160" s="341"/>
      <c r="AM160" s="341"/>
      <c r="AN160" s="341"/>
      <c r="AO160" s="341"/>
      <c r="AP160" s="341"/>
      <c r="AQ160" s="341"/>
      <c r="AR160" s="341"/>
      <c r="AS160" s="341"/>
      <c r="AT160" s="341"/>
      <c r="AU160" s="341"/>
      <c r="AV160" s="341"/>
      <c r="AW160" s="341"/>
      <c r="AX160" s="341"/>
      <c r="AY160" s="341"/>
      <c r="AZ160" s="341"/>
      <c r="BA160" s="341"/>
      <c r="BB160" s="341"/>
      <c r="BC160" s="341"/>
      <c r="BD160" s="341"/>
      <c r="BE160" s="341"/>
      <c r="BF160" s="341"/>
      <c r="BG160" s="341"/>
      <c r="BH160" s="341"/>
      <c r="BI160" s="341"/>
      <c r="BJ160" s="342"/>
      <c r="BK160" s="342"/>
    </row>
    <row r="161" spans="1:63" s="343" customFormat="1" ht="21" customHeight="1" x14ac:dyDescent="0.3">
      <c r="A161" s="381" t="s">
        <v>168</v>
      </c>
      <c r="B161" s="291">
        <v>2260101</v>
      </c>
      <c r="C161" s="376">
        <v>20616</v>
      </c>
      <c r="D161" s="184">
        <f>H161</f>
        <v>5154</v>
      </c>
      <c r="E161" s="184">
        <f t="shared" si="29"/>
        <v>15462</v>
      </c>
      <c r="F161" s="76">
        <f t="shared" si="27"/>
        <v>25</v>
      </c>
      <c r="G161" s="184">
        <v>5154</v>
      </c>
      <c r="H161" s="184">
        <v>5154</v>
      </c>
      <c r="I161" s="184">
        <f t="shared" si="26"/>
        <v>100</v>
      </c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340"/>
      <c r="AD161" s="340"/>
      <c r="AE161" s="340"/>
      <c r="AF161" s="340"/>
      <c r="AG161" s="341"/>
      <c r="AH161" s="341"/>
      <c r="AI161" s="341"/>
      <c r="AJ161" s="341"/>
      <c r="AK161" s="341"/>
      <c r="AL161" s="341"/>
      <c r="AM161" s="341"/>
      <c r="AN161" s="341"/>
      <c r="AO161" s="341"/>
      <c r="AP161" s="341"/>
      <c r="AQ161" s="341"/>
      <c r="AR161" s="341"/>
      <c r="AS161" s="341"/>
      <c r="AT161" s="341"/>
      <c r="AU161" s="341"/>
      <c r="AV161" s="341"/>
      <c r="AW161" s="341"/>
      <c r="AX161" s="341"/>
      <c r="AY161" s="341"/>
      <c r="AZ161" s="341"/>
      <c r="BA161" s="341"/>
      <c r="BB161" s="341"/>
      <c r="BC161" s="341"/>
      <c r="BD161" s="341"/>
      <c r="BE161" s="341"/>
      <c r="BF161" s="341"/>
      <c r="BG161" s="341"/>
      <c r="BH161" s="341"/>
      <c r="BI161" s="341"/>
      <c r="BJ161" s="342"/>
      <c r="BK161" s="342"/>
    </row>
    <row r="162" spans="1:63" s="343" customFormat="1" ht="31.5" x14ac:dyDescent="0.3">
      <c r="A162" s="382" t="s">
        <v>169</v>
      </c>
      <c r="B162" s="267">
        <v>2260204</v>
      </c>
      <c r="C162" s="376"/>
      <c r="D162" s="184">
        <f>H162</f>
        <v>0</v>
      </c>
      <c r="E162" s="184">
        <f t="shared" si="29"/>
        <v>0</v>
      </c>
      <c r="F162" s="76" t="e">
        <f t="shared" si="27"/>
        <v>#DIV/0!</v>
      </c>
      <c r="G162" s="184">
        <v>0</v>
      </c>
      <c r="H162" s="184"/>
      <c r="I162" s="184" t="e">
        <f t="shared" si="26"/>
        <v>#DIV/0!</v>
      </c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340"/>
      <c r="AD162" s="340"/>
      <c r="AE162" s="340"/>
      <c r="AF162" s="340"/>
      <c r="AG162" s="341"/>
      <c r="AH162" s="341"/>
      <c r="AI162" s="341"/>
      <c r="AJ162" s="341"/>
      <c r="AK162" s="341"/>
      <c r="AL162" s="341"/>
      <c r="AM162" s="341"/>
      <c r="AN162" s="341"/>
      <c r="AO162" s="341"/>
      <c r="AP162" s="341"/>
      <c r="AQ162" s="341"/>
      <c r="AR162" s="341"/>
      <c r="AS162" s="341"/>
      <c r="AT162" s="341"/>
      <c r="AU162" s="341"/>
      <c r="AV162" s="341"/>
      <c r="AW162" s="341"/>
      <c r="AX162" s="341"/>
      <c r="AY162" s="341"/>
      <c r="AZ162" s="341"/>
      <c r="BA162" s="341"/>
      <c r="BB162" s="341"/>
      <c r="BC162" s="341"/>
      <c r="BD162" s="341"/>
      <c r="BE162" s="341"/>
      <c r="BF162" s="341"/>
      <c r="BG162" s="341"/>
      <c r="BH162" s="341"/>
      <c r="BI162" s="341"/>
      <c r="BJ162" s="342"/>
      <c r="BK162" s="342"/>
    </row>
    <row r="163" spans="1:63" s="314" customFormat="1" ht="26.25" customHeight="1" x14ac:dyDescent="0.25">
      <c r="A163" s="308" t="s">
        <v>44</v>
      </c>
      <c r="B163" s="383">
        <v>340</v>
      </c>
      <c r="C163" s="310">
        <f>C164</f>
        <v>8750</v>
      </c>
      <c r="D163" s="310">
        <f>D164</f>
        <v>0</v>
      </c>
      <c r="E163" s="310">
        <f>E164</f>
        <v>8750</v>
      </c>
      <c r="F163" s="121">
        <f t="shared" si="27"/>
        <v>0</v>
      </c>
      <c r="G163" s="310">
        <f>G164</f>
        <v>0</v>
      </c>
      <c r="H163" s="310">
        <f>H164</f>
        <v>0</v>
      </c>
      <c r="I163" s="310" t="e">
        <f t="shared" si="26"/>
        <v>#DIV/0!</v>
      </c>
      <c r="J163" s="311"/>
      <c r="K163" s="311"/>
      <c r="L163" s="311"/>
      <c r="M163" s="311"/>
      <c r="N163" s="311"/>
      <c r="O163" s="311"/>
      <c r="P163" s="311"/>
      <c r="Q163" s="311"/>
      <c r="R163" s="311"/>
      <c r="S163" s="311"/>
      <c r="T163" s="311"/>
      <c r="U163" s="311"/>
      <c r="V163" s="311"/>
      <c r="W163" s="311"/>
      <c r="X163" s="311"/>
      <c r="Y163" s="311"/>
      <c r="Z163" s="311"/>
      <c r="AA163" s="311"/>
      <c r="AB163" s="311"/>
      <c r="AC163" s="312"/>
      <c r="AD163" s="312"/>
      <c r="AE163" s="312"/>
      <c r="AF163" s="312"/>
      <c r="AG163" s="312"/>
      <c r="AH163" s="312"/>
      <c r="AI163" s="312"/>
      <c r="AJ163" s="312"/>
      <c r="AK163" s="312"/>
      <c r="AL163" s="312"/>
      <c r="AM163" s="312"/>
      <c r="AN163" s="312"/>
      <c r="AO163" s="312"/>
      <c r="AP163" s="312"/>
      <c r="AQ163" s="312"/>
      <c r="AR163" s="312"/>
      <c r="AS163" s="312"/>
      <c r="AT163" s="312"/>
      <c r="AU163" s="312"/>
      <c r="AV163" s="312"/>
      <c r="AW163" s="312"/>
      <c r="AX163" s="312"/>
      <c r="AY163" s="312"/>
      <c r="AZ163" s="312"/>
      <c r="BA163" s="312"/>
      <c r="BB163" s="312"/>
      <c r="BC163" s="312"/>
      <c r="BD163" s="312"/>
      <c r="BE163" s="312"/>
      <c r="BF163" s="312"/>
      <c r="BG163" s="312"/>
      <c r="BH163" s="312"/>
      <c r="BI163" s="312"/>
      <c r="BJ163" s="313"/>
      <c r="BK163" s="313"/>
    </row>
    <row r="164" spans="1:63" s="316" customFormat="1" ht="16.5" customHeight="1" x14ac:dyDescent="0.25">
      <c r="A164" s="242"/>
      <c r="B164" s="372">
        <v>346</v>
      </c>
      <c r="C164" s="221">
        <f>SUM(C165:C167)</f>
        <v>8750</v>
      </c>
      <c r="D164" s="221">
        <f>SUM(D165:D167)</f>
        <v>0</v>
      </c>
      <c r="E164" s="221">
        <f>SUM(E165:E167)</f>
        <v>8750</v>
      </c>
      <c r="F164" s="97">
        <f t="shared" si="27"/>
        <v>0</v>
      </c>
      <c r="G164" s="221">
        <f>SUM(G165:G167)</f>
        <v>0</v>
      </c>
      <c r="H164" s="221">
        <f>SUM(H165:H167)</f>
        <v>0</v>
      </c>
      <c r="I164" s="221" t="e">
        <f t="shared" si="26"/>
        <v>#DIV/0!</v>
      </c>
      <c r="J164" s="222"/>
      <c r="K164" s="222"/>
      <c r="L164" s="222"/>
      <c r="M164" s="222"/>
      <c r="N164" s="222"/>
      <c r="O164" s="222"/>
      <c r="P164" s="222"/>
      <c r="Q164" s="222"/>
      <c r="R164" s="222"/>
      <c r="S164" s="222"/>
      <c r="T164" s="222"/>
      <c r="U164" s="222"/>
      <c r="V164" s="222"/>
      <c r="W164" s="222"/>
      <c r="X164" s="222"/>
      <c r="Y164" s="222"/>
      <c r="Z164" s="222"/>
      <c r="AA164" s="222"/>
      <c r="AB164" s="222"/>
      <c r="AC164" s="243"/>
      <c r="AD164" s="243"/>
      <c r="AE164" s="243"/>
      <c r="AF164" s="243"/>
      <c r="AG164" s="243"/>
      <c r="AH164" s="243"/>
      <c r="AI164" s="243"/>
      <c r="AJ164" s="243"/>
      <c r="AK164" s="243"/>
      <c r="AL164" s="243"/>
      <c r="AM164" s="243"/>
      <c r="AN164" s="243"/>
      <c r="AO164" s="243"/>
      <c r="AP164" s="243"/>
      <c r="AQ164" s="243"/>
      <c r="AR164" s="243"/>
      <c r="AS164" s="243"/>
      <c r="AT164" s="243"/>
      <c r="AU164" s="243"/>
      <c r="AV164" s="243"/>
      <c r="AW164" s="243"/>
      <c r="AX164" s="243"/>
      <c r="AY164" s="243"/>
      <c r="AZ164" s="243"/>
      <c r="BA164" s="243"/>
      <c r="BB164" s="243"/>
      <c r="BC164" s="243"/>
      <c r="BD164" s="243"/>
      <c r="BE164" s="243"/>
      <c r="BF164" s="243"/>
      <c r="BG164" s="243"/>
      <c r="BH164" s="243"/>
      <c r="BI164" s="243"/>
      <c r="BJ164" s="315"/>
      <c r="BK164" s="315"/>
    </row>
    <row r="165" spans="1:63" s="248" customFormat="1" ht="18.75" x14ac:dyDescent="0.3">
      <c r="A165" s="384" t="s">
        <v>170</v>
      </c>
      <c r="B165" s="267">
        <v>3460008</v>
      </c>
      <c r="C165" s="376">
        <v>8750</v>
      </c>
      <c r="D165" s="198">
        <f>H165</f>
        <v>0</v>
      </c>
      <c r="E165" s="184">
        <f t="shared" ref="E165:E167" si="30">C165-D165</f>
        <v>8750</v>
      </c>
      <c r="F165" s="76">
        <f t="shared" si="27"/>
        <v>0</v>
      </c>
      <c r="G165" s="198">
        <v>0</v>
      </c>
      <c r="H165" s="198"/>
      <c r="I165" s="198" t="e">
        <f t="shared" si="26"/>
        <v>#DIV/0!</v>
      </c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  <c r="T165" s="199"/>
      <c r="U165" s="199"/>
      <c r="V165" s="199"/>
      <c r="W165" s="199"/>
      <c r="X165" s="199"/>
      <c r="Y165" s="199"/>
      <c r="Z165" s="199"/>
      <c r="AA165" s="199"/>
      <c r="AB165" s="199"/>
      <c r="AC165" s="233"/>
      <c r="AD165" s="233"/>
      <c r="AE165" s="233"/>
      <c r="AF165" s="233"/>
      <c r="AG165" s="246"/>
      <c r="AH165" s="246"/>
      <c r="AI165" s="246"/>
      <c r="AJ165" s="246"/>
      <c r="AK165" s="246"/>
      <c r="AL165" s="246"/>
      <c r="AM165" s="246"/>
      <c r="AN165" s="246"/>
      <c r="AO165" s="246"/>
      <c r="AP165" s="246"/>
      <c r="AQ165" s="246"/>
      <c r="AR165" s="246"/>
      <c r="AS165" s="246"/>
      <c r="AT165" s="246"/>
      <c r="AU165" s="246"/>
      <c r="AV165" s="246"/>
      <c r="AW165" s="246"/>
      <c r="AX165" s="246"/>
      <c r="AY165" s="246"/>
      <c r="AZ165" s="246"/>
      <c r="BA165" s="246"/>
      <c r="BB165" s="246"/>
      <c r="BC165" s="246"/>
      <c r="BD165" s="246"/>
      <c r="BE165" s="246"/>
      <c r="BF165" s="246"/>
      <c r="BG165" s="246"/>
      <c r="BH165" s="246"/>
      <c r="BI165" s="246"/>
      <c r="BJ165" s="247"/>
      <c r="BK165" s="247"/>
    </row>
    <row r="166" spans="1:63" s="248" customFormat="1" ht="18.75" x14ac:dyDescent="0.3">
      <c r="A166" s="384" t="s">
        <v>171</v>
      </c>
      <c r="B166" s="267">
        <v>3460013</v>
      </c>
      <c r="C166" s="376"/>
      <c r="D166" s="198">
        <f>H166</f>
        <v>0</v>
      </c>
      <c r="E166" s="184">
        <f t="shared" si="30"/>
        <v>0</v>
      </c>
      <c r="F166" s="76" t="e">
        <f t="shared" si="27"/>
        <v>#DIV/0!</v>
      </c>
      <c r="G166" s="198">
        <v>0</v>
      </c>
      <c r="H166" s="198"/>
      <c r="I166" s="198" t="e">
        <f t="shared" si="26"/>
        <v>#DIV/0!</v>
      </c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  <c r="T166" s="199"/>
      <c r="U166" s="199"/>
      <c r="V166" s="199"/>
      <c r="W166" s="199"/>
      <c r="X166" s="199"/>
      <c r="Y166" s="199"/>
      <c r="Z166" s="199"/>
      <c r="AA166" s="199"/>
      <c r="AB166" s="199"/>
      <c r="AC166" s="233"/>
      <c r="AD166" s="233"/>
      <c r="AE166" s="233"/>
      <c r="AF166" s="233"/>
      <c r="AG166" s="246"/>
      <c r="AH166" s="246"/>
      <c r="AI166" s="246"/>
      <c r="AJ166" s="246"/>
      <c r="AK166" s="246"/>
      <c r="AL166" s="246"/>
      <c r="AM166" s="246"/>
      <c r="AN166" s="246"/>
      <c r="AO166" s="246"/>
      <c r="AP166" s="246"/>
      <c r="AQ166" s="246"/>
      <c r="AR166" s="246"/>
      <c r="AS166" s="246"/>
      <c r="AT166" s="246"/>
      <c r="AU166" s="246"/>
      <c r="AV166" s="246"/>
      <c r="AW166" s="246"/>
      <c r="AX166" s="246"/>
      <c r="AY166" s="246"/>
      <c r="AZ166" s="246"/>
      <c r="BA166" s="246"/>
      <c r="BB166" s="246"/>
      <c r="BC166" s="246"/>
      <c r="BD166" s="246"/>
      <c r="BE166" s="246"/>
      <c r="BF166" s="246"/>
      <c r="BG166" s="246"/>
      <c r="BH166" s="246"/>
      <c r="BI166" s="246"/>
      <c r="BJ166" s="247"/>
      <c r="BK166" s="247"/>
    </row>
    <row r="167" spans="1:63" s="248" customFormat="1" ht="69" customHeight="1" x14ac:dyDescent="0.3">
      <c r="A167" s="365" t="s">
        <v>144</v>
      </c>
      <c r="B167" s="267">
        <v>3460024</v>
      </c>
      <c r="C167" s="376"/>
      <c r="D167" s="198">
        <f>H167</f>
        <v>0</v>
      </c>
      <c r="E167" s="184">
        <f t="shared" si="30"/>
        <v>0</v>
      </c>
      <c r="F167" s="76" t="e">
        <f t="shared" si="27"/>
        <v>#DIV/0!</v>
      </c>
      <c r="G167" s="198">
        <v>0</v>
      </c>
      <c r="H167" s="198"/>
      <c r="I167" s="198" t="e">
        <f t="shared" si="26"/>
        <v>#DIV/0!</v>
      </c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  <c r="T167" s="199"/>
      <c r="U167" s="199"/>
      <c r="V167" s="199"/>
      <c r="W167" s="199"/>
      <c r="X167" s="199"/>
      <c r="Y167" s="199"/>
      <c r="Z167" s="199"/>
      <c r="AA167" s="199"/>
      <c r="AB167" s="199"/>
      <c r="AC167" s="233"/>
      <c r="AD167" s="233"/>
      <c r="AE167" s="233"/>
      <c r="AF167" s="233"/>
      <c r="AG167" s="246"/>
      <c r="AH167" s="246"/>
      <c r="AI167" s="246"/>
      <c r="AJ167" s="246"/>
      <c r="AK167" s="246"/>
      <c r="AL167" s="246"/>
      <c r="AM167" s="246"/>
      <c r="AN167" s="246"/>
      <c r="AO167" s="246"/>
      <c r="AP167" s="246"/>
      <c r="AQ167" s="246"/>
      <c r="AR167" s="246"/>
      <c r="AS167" s="246"/>
      <c r="AT167" s="246"/>
      <c r="AU167" s="246"/>
      <c r="AV167" s="246"/>
      <c r="AW167" s="246"/>
      <c r="AX167" s="246"/>
      <c r="AY167" s="246"/>
      <c r="AZ167" s="246"/>
      <c r="BA167" s="246"/>
      <c r="BB167" s="246"/>
      <c r="BC167" s="246"/>
      <c r="BD167" s="246"/>
      <c r="BE167" s="246"/>
      <c r="BF167" s="246"/>
      <c r="BG167" s="246"/>
      <c r="BH167" s="246"/>
      <c r="BI167" s="246"/>
      <c r="BJ167" s="247"/>
      <c r="BK167" s="247"/>
    </row>
    <row r="168" spans="1:63" s="386" customFormat="1" ht="18.75" x14ac:dyDescent="0.25">
      <c r="A168" s="143" t="s">
        <v>67</v>
      </c>
      <c r="B168" s="356" t="s">
        <v>172</v>
      </c>
      <c r="C168" s="357">
        <f>C169+C173+C175</f>
        <v>872734</v>
      </c>
      <c r="D168" s="357">
        <f>D169+D173+D175</f>
        <v>162127.24</v>
      </c>
      <c r="E168" s="357">
        <f>E169+E173+E175</f>
        <v>710606.76</v>
      </c>
      <c r="F168" s="145">
        <f t="shared" si="27"/>
        <v>18.576936386115356</v>
      </c>
      <c r="G168" s="357">
        <f>G169+G173+G175</f>
        <v>243084</v>
      </c>
      <c r="H168" s="357">
        <f>H169+H173+H175</f>
        <v>162127.24</v>
      </c>
      <c r="I168" s="357">
        <f t="shared" si="26"/>
        <v>66.695973408369127</v>
      </c>
      <c r="J168" s="358"/>
      <c r="K168" s="358"/>
      <c r="L168" s="358"/>
      <c r="M168" s="358"/>
      <c r="N168" s="358"/>
      <c r="O168" s="358"/>
      <c r="P168" s="358"/>
      <c r="Q168" s="358"/>
      <c r="R168" s="358"/>
      <c r="S168" s="358"/>
      <c r="T168" s="358"/>
      <c r="U168" s="358"/>
      <c r="V168" s="358"/>
      <c r="W168" s="358"/>
      <c r="X168" s="358"/>
      <c r="Y168" s="358"/>
      <c r="Z168" s="358"/>
      <c r="AA168" s="358"/>
      <c r="AB168" s="358"/>
      <c r="AC168" s="352"/>
      <c r="AD168" s="352"/>
      <c r="AE168" s="352"/>
      <c r="AF168" s="352"/>
      <c r="AG168" s="352"/>
      <c r="AH168" s="352"/>
      <c r="AI168" s="352"/>
      <c r="AJ168" s="352"/>
      <c r="AK168" s="352"/>
      <c r="AL168" s="352"/>
      <c r="AM168" s="352"/>
      <c r="AN168" s="352"/>
      <c r="AO168" s="352"/>
      <c r="AP168" s="352"/>
      <c r="AQ168" s="352"/>
      <c r="AR168" s="352"/>
      <c r="AS168" s="352"/>
      <c r="AT168" s="352"/>
      <c r="AU168" s="352"/>
      <c r="AV168" s="352"/>
      <c r="AW168" s="352"/>
      <c r="AX168" s="352"/>
      <c r="AY168" s="352"/>
      <c r="AZ168" s="352"/>
      <c r="BA168" s="352"/>
      <c r="BB168" s="352"/>
      <c r="BC168" s="352"/>
      <c r="BD168" s="352"/>
      <c r="BE168" s="352"/>
      <c r="BF168" s="352"/>
      <c r="BG168" s="352"/>
      <c r="BH168" s="352"/>
      <c r="BI168" s="352"/>
      <c r="BJ168" s="385"/>
      <c r="BK168" s="385"/>
    </row>
    <row r="169" spans="1:63" s="265" customFormat="1" ht="21" customHeight="1" x14ac:dyDescent="0.25">
      <c r="A169" s="242" t="s">
        <v>33</v>
      </c>
      <c r="B169" s="372">
        <v>225</v>
      </c>
      <c r="C169" s="221">
        <f>SUM(C170:C172)</f>
        <v>199534</v>
      </c>
      <c r="D169" s="221">
        <f>SUM(D170:D172)</f>
        <v>56307.24</v>
      </c>
      <c r="E169" s="221">
        <f>SUM(E170:E172)</f>
        <v>143226.76</v>
      </c>
      <c r="F169" s="97">
        <f t="shared" si="27"/>
        <v>28.219371134743952</v>
      </c>
      <c r="G169" s="221">
        <f>SUM(G170:G172)</f>
        <v>58284</v>
      </c>
      <c r="H169" s="221">
        <f>SUM(H170:H172)</f>
        <v>56307.24</v>
      </c>
      <c r="I169" s="221">
        <f t="shared" si="26"/>
        <v>96.608400247066086</v>
      </c>
      <c r="J169" s="222"/>
      <c r="K169" s="222"/>
      <c r="L169" s="222"/>
      <c r="M169" s="222"/>
      <c r="N169" s="222"/>
      <c r="O169" s="222"/>
      <c r="P169" s="222"/>
      <c r="Q169" s="222"/>
      <c r="R169" s="222"/>
      <c r="S169" s="222"/>
      <c r="T169" s="222"/>
      <c r="U169" s="222"/>
      <c r="V169" s="222"/>
      <c r="W169" s="222"/>
      <c r="X169" s="222"/>
      <c r="Y169" s="222"/>
      <c r="Z169" s="222"/>
      <c r="AA169" s="222"/>
      <c r="AB169" s="222"/>
      <c r="AC169" s="200"/>
      <c r="AD169" s="200"/>
      <c r="AE169" s="200"/>
      <c r="AF169" s="200"/>
      <c r="AG169" s="200"/>
      <c r="AH169" s="200"/>
      <c r="AI169" s="200"/>
      <c r="AJ169" s="200"/>
      <c r="AK169" s="200"/>
      <c r="AL169" s="200"/>
      <c r="AM169" s="200"/>
      <c r="AN169" s="200"/>
      <c r="AO169" s="200"/>
      <c r="AP169" s="200"/>
      <c r="AQ169" s="200"/>
      <c r="AR169" s="200"/>
      <c r="AS169" s="200"/>
      <c r="AT169" s="200"/>
      <c r="AU169" s="200"/>
      <c r="AV169" s="200"/>
      <c r="AW169" s="200"/>
      <c r="AX169" s="200"/>
      <c r="AY169" s="200"/>
      <c r="AZ169" s="200"/>
      <c r="BA169" s="200"/>
      <c r="BB169" s="200"/>
      <c r="BC169" s="200"/>
      <c r="BD169" s="200"/>
      <c r="BE169" s="200"/>
      <c r="BF169" s="200"/>
      <c r="BG169" s="200"/>
      <c r="BH169" s="200"/>
      <c r="BI169" s="200"/>
      <c r="BJ169" s="264"/>
      <c r="BK169" s="264"/>
    </row>
    <row r="170" spans="1:63" s="391" customFormat="1" ht="29.25" customHeight="1" x14ac:dyDescent="0.3">
      <c r="A170" s="387" t="s">
        <v>110</v>
      </c>
      <c r="B170" s="388">
        <v>2250106</v>
      </c>
      <c r="C170" s="389"/>
      <c r="D170" s="198">
        <f>H170</f>
        <v>0</v>
      </c>
      <c r="E170" s="184">
        <f t="shared" ref="E170:E174" si="31">C170-D170</f>
        <v>0</v>
      </c>
      <c r="F170" s="76" t="e">
        <f t="shared" si="27"/>
        <v>#DIV/0!</v>
      </c>
      <c r="G170" s="389">
        <v>0</v>
      </c>
      <c r="H170" s="389"/>
      <c r="I170" s="198" t="e">
        <f t="shared" si="26"/>
        <v>#DIV/0!</v>
      </c>
      <c r="J170" s="390"/>
      <c r="K170" s="390"/>
      <c r="L170" s="390"/>
      <c r="M170" s="390"/>
      <c r="N170" s="390"/>
      <c r="O170" s="390"/>
      <c r="P170" s="390"/>
      <c r="Q170" s="390"/>
      <c r="R170" s="390"/>
      <c r="S170" s="390"/>
      <c r="T170" s="390"/>
      <c r="U170" s="390"/>
      <c r="V170" s="390"/>
      <c r="W170" s="390"/>
      <c r="X170" s="390"/>
      <c r="Y170" s="390"/>
      <c r="Z170" s="390"/>
      <c r="AA170" s="390"/>
      <c r="AB170" s="390"/>
      <c r="AC170" s="200"/>
      <c r="AD170" s="200"/>
      <c r="AE170" s="200"/>
      <c r="AF170" s="200"/>
      <c r="AG170" s="200"/>
      <c r="AH170" s="200"/>
      <c r="AI170" s="200"/>
      <c r="AJ170" s="200"/>
      <c r="AK170" s="200"/>
      <c r="AL170" s="200"/>
      <c r="AM170" s="200"/>
      <c r="AN170" s="200"/>
      <c r="AO170" s="200"/>
      <c r="AP170" s="200"/>
      <c r="AQ170" s="200"/>
      <c r="AR170" s="200"/>
      <c r="AS170" s="200"/>
      <c r="AT170" s="200"/>
      <c r="AU170" s="200"/>
      <c r="AV170" s="200"/>
      <c r="AW170" s="200"/>
      <c r="AX170" s="200"/>
      <c r="AY170" s="200"/>
      <c r="AZ170" s="200"/>
      <c r="BA170" s="200"/>
      <c r="BB170" s="200"/>
      <c r="BC170" s="200"/>
      <c r="BD170" s="200"/>
      <c r="BE170" s="200"/>
      <c r="BF170" s="200"/>
      <c r="BG170" s="200"/>
      <c r="BH170" s="200"/>
      <c r="BI170" s="200"/>
      <c r="BJ170" s="200"/>
      <c r="BK170" s="200"/>
    </row>
    <row r="171" spans="1:63" s="248" customFormat="1" ht="18.75" x14ac:dyDescent="0.3">
      <c r="A171" s="266" t="s">
        <v>173</v>
      </c>
      <c r="B171" s="272">
        <v>2250125</v>
      </c>
      <c r="C171" s="355">
        <v>31534</v>
      </c>
      <c r="D171" s="198">
        <f>H171</f>
        <v>5907.24</v>
      </c>
      <c r="E171" s="184">
        <f t="shared" si="31"/>
        <v>25626.760000000002</v>
      </c>
      <c r="F171" s="76">
        <f t="shared" si="27"/>
        <v>18.732923194012809</v>
      </c>
      <c r="G171" s="198">
        <v>7884</v>
      </c>
      <c r="H171" s="198">
        <v>5907.24</v>
      </c>
      <c r="I171" s="198">
        <f t="shared" si="26"/>
        <v>74.926940639269404</v>
      </c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  <c r="T171" s="199"/>
      <c r="U171" s="199"/>
      <c r="V171" s="199"/>
      <c r="W171" s="199"/>
      <c r="X171" s="199"/>
      <c r="Y171" s="199"/>
      <c r="Z171" s="199"/>
      <c r="AA171" s="199"/>
      <c r="AB171" s="199"/>
      <c r="AC171" s="233"/>
      <c r="AD171" s="233"/>
      <c r="AE171" s="233"/>
      <c r="AF171" s="233"/>
      <c r="AG171" s="246"/>
      <c r="AH171" s="246"/>
      <c r="AI171" s="246"/>
      <c r="AJ171" s="246"/>
      <c r="AK171" s="246"/>
      <c r="AL171" s="246"/>
      <c r="AM171" s="246"/>
      <c r="AN171" s="246"/>
      <c r="AO171" s="246"/>
      <c r="AP171" s="246"/>
      <c r="AQ171" s="246"/>
      <c r="AR171" s="246"/>
      <c r="AS171" s="246"/>
      <c r="AT171" s="246"/>
      <c r="AU171" s="246"/>
      <c r="AV171" s="246"/>
      <c r="AW171" s="246"/>
      <c r="AX171" s="246"/>
      <c r="AY171" s="246"/>
      <c r="AZ171" s="246"/>
      <c r="BA171" s="246"/>
      <c r="BB171" s="246"/>
      <c r="BC171" s="246"/>
      <c r="BD171" s="246"/>
      <c r="BE171" s="246"/>
      <c r="BF171" s="246"/>
      <c r="BG171" s="246"/>
      <c r="BH171" s="246"/>
      <c r="BI171" s="246"/>
      <c r="BJ171" s="247"/>
      <c r="BK171" s="247"/>
    </row>
    <row r="172" spans="1:63" s="248" customFormat="1" ht="18.75" x14ac:dyDescent="0.3">
      <c r="A172" s="266" t="s">
        <v>174</v>
      </c>
      <c r="B172" s="272">
        <v>2250126</v>
      </c>
      <c r="C172" s="355">
        <v>168000</v>
      </c>
      <c r="D172" s="198">
        <f>H172</f>
        <v>50400</v>
      </c>
      <c r="E172" s="184">
        <f t="shared" si="31"/>
        <v>117600</v>
      </c>
      <c r="F172" s="76">
        <f t="shared" si="27"/>
        <v>30</v>
      </c>
      <c r="G172" s="198">
        <v>50400</v>
      </c>
      <c r="H172" s="198">
        <v>50400</v>
      </c>
      <c r="I172" s="198">
        <f t="shared" si="26"/>
        <v>100</v>
      </c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  <c r="T172" s="199"/>
      <c r="U172" s="199"/>
      <c r="V172" s="199"/>
      <c r="W172" s="199"/>
      <c r="X172" s="199"/>
      <c r="Y172" s="199"/>
      <c r="Z172" s="199"/>
      <c r="AA172" s="199"/>
      <c r="AB172" s="199"/>
      <c r="AC172" s="233"/>
      <c r="AD172" s="233"/>
      <c r="AE172" s="233"/>
      <c r="AF172" s="233"/>
      <c r="AG172" s="246"/>
      <c r="AH172" s="246"/>
      <c r="AI172" s="246"/>
      <c r="AJ172" s="246"/>
      <c r="AK172" s="246"/>
      <c r="AL172" s="246"/>
      <c r="AM172" s="246"/>
      <c r="AN172" s="246"/>
      <c r="AO172" s="246"/>
      <c r="AP172" s="246"/>
      <c r="AQ172" s="246"/>
      <c r="AR172" s="246"/>
      <c r="AS172" s="246"/>
      <c r="AT172" s="246"/>
      <c r="AU172" s="246"/>
      <c r="AV172" s="246"/>
      <c r="AW172" s="246"/>
      <c r="AX172" s="246"/>
      <c r="AY172" s="246"/>
      <c r="AZ172" s="246"/>
      <c r="BA172" s="246"/>
      <c r="BB172" s="246"/>
      <c r="BC172" s="246"/>
      <c r="BD172" s="246"/>
      <c r="BE172" s="246"/>
      <c r="BF172" s="246"/>
      <c r="BG172" s="246"/>
      <c r="BH172" s="246"/>
      <c r="BI172" s="246"/>
      <c r="BJ172" s="247"/>
      <c r="BK172" s="247"/>
    </row>
    <row r="173" spans="1:63" s="393" customFormat="1" ht="21.75" customHeight="1" x14ac:dyDescent="0.3">
      <c r="A173" s="219" t="s">
        <v>35</v>
      </c>
      <c r="B173" s="220">
        <v>226</v>
      </c>
      <c r="C173" s="221">
        <f>SUM(C174:C174)</f>
        <v>673200</v>
      </c>
      <c r="D173" s="221">
        <f>SUM(D174:D174)</f>
        <v>105820</v>
      </c>
      <c r="E173" s="221">
        <f>SUM(E174:E174)</f>
        <v>567380</v>
      </c>
      <c r="F173" s="97">
        <f t="shared" si="27"/>
        <v>15.718954248366012</v>
      </c>
      <c r="G173" s="221">
        <f>SUM(G174:G174)</f>
        <v>184800</v>
      </c>
      <c r="H173" s="221">
        <f>SUM(H174:H174)</f>
        <v>105820</v>
      </c>
      <c r="I173" s="221">
        <f t="shared" si="26"/>
        <v>57.261904761904759</v>
      </c>
      <c r="J173" s="222"/>
      <c r="K173" s="222"/>
      <c r="L173" s="222"/>
      <c r="M173" s="222"/>
      <c r="N173" s="222"/>
      <c r="O173" s="222"/>
      <c r="P173" s="222"/>
      <c r="Q173" s="222"/>
      <c r="R173" s="222"/>
      <c r="S173" s="222"/>
      <c r="T173" s="222"/>
      <c r="U173" s="222"/>
      <c r="V173" s="222"/>
      <c r="W173" s="222"/>
      <c r="X173" s="222"/>
      <c r="Y173" s="222"/>
      <c r="Z173" s="222"/>
      <c r="AA173" s="222"/>
      <c r="AB173" s="222"/>
      <c r="AC173" s="352"/>
      <c r="AD173" s="352"/>
      <c r="AE173" s="352"/>
      <c r="AF173" s="352"/>
      <c r="AG173" s="352"/>
      <c r="AH173" s="352"/>
      <c r="AI173" s="352"/>
      <c r="AJ173" s="352"/>
      <c r="AK173" s="352"/>
      <c r="AL173" s="352"/>
      <c r="AM173" s="352"/>
      <c r="AN173" s="352"/>
      <c r="AO173" s="352"/>
      <c r="AP173" s="352"/>
      <c r="AQ173" s="352"/>
      <c r="AR173" s="352"/>
      <c r="AS173" s="352"/>
      <c r="AT173" s="352"/>
      <c r="AU173" s="352"/>
      <c r="AV173" s="352"/>
      <c r="AW173" s="352"/>
      <c r="AX173" s="352"/>
      <c r="AY173" s="352"/>
      <c r="AZ173" s="352"/>
      <c r="BA173" s="352"/>
      <c r="BB173" s="352"/>
      <c r="BC173" s="352"/>
      <c r="BD173" s="352"/>
      <c r="BE173" s="352"/>
      <c r="BF173" s="352"/>
      <c r="BG173" s="352"/>
      <c r="BH173" s="352"/>
      <c r="BI173" s="352"/>
      <c r="BJ173" s="392"/>
      <c r="BK173" s="392"/>
    </row>
    <row r="174" spans="1:63" s="260" customFormat="1" ht="18.75" x14ac:dyDescent="0.3">
      <c r="A174" s="394" t="s">
        <v>175</v>
      </c>
      <c r="B174" s="272">
        <v>2260096</v>
      </c>
      <c r="C174" s="355">
        <v>673200</v>
      </c>
      <c r="D174" s="255">
        <f>H174</f>
        <v>105820</v>
      </c>
      <c r="E174" s="184">
        <f t="shared" si="31"/>
        <v>567380</v>
      </c>
      <c r="F174" s="76">
        <f t="shared" si="27"/>
        <v>15.718954248366012</v>
      </c>
      <c r="G174" s="255">
        <v>184800</v>
      </c>
      <c r="H174" s="255">
        <v>105820</v>
      </c>
      <c r="I174" s="255">
        <f t="shared" si="26"/>
        <v>57.261904761904759</v>
      </c>
      <c r="J174" s="256"/>
      <c r="K174" s="256"/>
      <c r="L174" s="256"/>
      <c r="M174" s="256"/>
      <c r="N174" s="256"/>
      <c r="O174" s="256"/>
      <c r="P174" s="256"/>
      <c r="Q174" s="256"/>
      <c r="R174" s="256"/>
      <c r="S174" s="256"/>
      <c r="T174" s="256"/>
      <c r="U174" s="256"/>
      <c r="V174" s="256"/>
      <c r="W174" s="256"/>
      <c r="X174" s="256"/>
      <c r="Y174" s="256"/>
      <c r="Z174" s="256"/>
      <c r="AA174" s="256"/>
      <c r="AB174" s="256"/>
      <c r="AC174" s="257"/>
      <c r="AD174" s="257"/>
      <c r="AE174" s="257"/>
      <c r="AF174" s="257"/>
      <c r="AG174" s="258"/>
      <c r="AH174" s="258"/>
      <c r="AI174" s="258"/>
      <c r="AJ174" s="258"/>
      <c r="AK174" s="258"/>
      <c r="AL174" s="258"/>
      <c r="AM174" s="258"/>
      <c r="AN174" s="258"/>
      <c r="AO174" s="258"/>
      <c r="AP174" s="258"/>
      <c r="AQ174" s="258"/>
      <c r="AR174" s="258"/>
      <c r="AS174" s="258"/>
      <c r="AT174" s="258"/>
      <c r="AU174" s="258"/>
      <c r="AV174" s="258"/>
      <c r="AW174" s="258"/>
      <c r="AX174" s="258"/>
      <c r="AY174" s="258"/>
      <c r="AZ174" s="258"/>
      <c r="BA174" s="258"/>
      <c r="BB174" s="258"/>
      <c r="BC174" s="258"/>
      <c r="BD174" s="258"/>
      <c r="BE174" s="258"/>
      <c r="BF174" s="258"/>
      <c r="BG174" s="258"/>
      <c r="BH174" s="258"/>
      <c r="BI174" s="258"/>
      <c r="BJ174" s="259"/>
      <c r="BK174" s="259"/>
    </row>
    <row r="175" spans="1:63" s="265" customFormat="1" ht="21" customHeight="1" x14ac:dyDescent="0.25">
      <c r="A175" s="395" t="s">
        <v>44</v>
      </c>
      <c r="B175" s="396">
        <v>340</v>
      </c>
      <c r="C175" s="397">
        <f>C176</f>
        <v>0</v>
      </c>
      <c r="D175" s="397">
        <f>D176</f>
        <v>0</v>
      </c>
      <c r="E175" s="397">
        <f>E176</f>
        <v>0</v>
      </c>
      <c r="F175" s="121" t="e">
        <f t="shared" si="27"/>
        <v>#DIV/0!</v>
      </c>
      <c r="G175" s="397">
        <f>G176</f>
        <v>0</v>
      </c>
      <c r="H175" s="397">
        <f>H176</f>
        <v>0</v>
      </c>
      <c r="I175" s="397" t="e">
        <f t="shared" si="26"/>
        <v>#DIV/0!</v>
      </c>
      <c r="J175" s="398"/>
      <c r="K175" s="398"/>
      <c r="L175" s="398"/>
      <c r="M175" s="398"/>
      <c r="N175" s="398"/>
      <c r="O175" s="398"/>
      <c r="P175" s="398"/>
      <c r="Q175" s="398"/>
      <c r="R175" s="398"/>
      <c r="S175" s="398"/>
      <c r="T175" s="398"/>
      <c r="U175" s="398"/>
      <c r="V175" s="398"/>
      <c r="W175" s="398"/>
      <c r="X175" s="398"/>
      <c r="Y175" s="398"/>
      <c r="Z175" s="398"/>
      <c r="AA175" s="398"/>
      <c r="AB175" s="398"/>
      <c r="AC175" s="200"/>
      <c r="AD175" s="200"/>
      <c r="AE175" s="200"/>
      <c r="AF175" s="200"/>
      <c r="AG175" s="200"/>
      <c r="AH175" s="200"/>
      <c r="AI175" s="200"/>
      <c r="AJ175" s="200"/>
      <c r="AK175" s="200"/>
      <c r="AL175" s="200"/>
      <c r="AM175" s="200"/>
      <c r="AN175" s="200"/>
      <c r="AO175" s="200"/>
      <c r="AP175" s="200"/>
      <c r="AQ175" s="200"/>
      <c r="AR175" s="200"/>
      <c r="AS175" s="200"/>
      <c r="AT175" s="200"/>
      <c r="AU175" s="200"/>
      <c r="AV175" s="200"/>
      <c r="AW175" s="200"/>
      <c r="AX175" s="200"/>
      <c r="AY175" s="200"/>
      <c r="AZ175" s="200"/>
      <c r="BA175" s="200"/>
      <c r="BB175" s="200"/>
      <c r="BC175" s="200"/>
      <c r="BD175" s="200"/>
      <c r="BE175" s="200"/>
      <c r="BF175" s="200"/>
      <c r="BG175" s="200"/>
      <c r="BH175" s="200"/>
      <c r="BI175" s="200"/>
      <c r="BJ175" s="264"/>
      <c r="BK175" s="264"/>
    </row>
    <row r="176" spans="1:63" s="323" customFormat="1" ht="18.75" x14ac:dyDescent="0.25">
      <c r="A176" s="242" t="s">
        <v>147</v>
      </c>
      <c r="B176" s="372">
        <v>346</v>
      </c>
      <c r="C176" s="221">
        <f>SUM(C177:C177)</f>
        <v>0</v>
      </c>
      <c r="D176" s="221">
        <f>SUM(D177:D177)</f>
        <v>0</v>
      </c>
      <c r="E176" s="221">
        <f>SUM(E177:E177)</f>
        <v>0</v>
      </c>
      <c r="F176" s="97" t="e">
        <f t="shared" si="27"/>
        <v>#DIV/0!</v>
      </c>
      <c r="G176" s="221">
        <f>SUM(G177:G177)</f>
        <v>0</v>
      </c>
      <c r="H176" s="221">
        <f>SUM(H177:H177)</f>
        <v>0</v>
      </c>
      <c r="I176" s="221" t="e">
        <f t="shared" si="26"/>
        <v>#DIV/0!</v>
      </c>
      <c r="J176" s="222"/>
      <c r="K176" s="222"/>
      <c r="L176" s="222"/>
      <c r="M176" s="222"/>
      <c r="N176" s="222"/>
      <c r="O176" s="222"/>
      <c r="P176" s="222"/>
      <c r="Q176" s="222"/>
      <c r="R176" s="222"/>
      <c r="S176" s="222"/>
      <c r="T176" s="222"/>
      <c r="U176" s="222"/>
      <c r="V176" s="222"/>
      <c r="W176" s="222"/>
      <c r="X176" s="222"/>
      <c r="Y176" s="222"/>
      <c r="Z176" s="222"/>
      <c r="AA176" s="222"/>
      <c r="AB176" s="222"/>
      <c r="AC176" s="200"/>
      <c r="AD176" s="200"/>
      <c r="AE176" s="200"/>
      <c r="AF176" s="200"/>
      <c r="AG176" s="200"/>
      <c r="AH176" s="200"/>
      <c r="AI176" s="200"/>
      <c r="AJ176" s="200"/>
      <c r="AK176" s="200"/>
      <c r="AL176" s="200"/>
      <c r="AM176" s="200"/>
      <c r="AN176" s="200"/>
      <c r="AO176" s="200"/>
      <c r="AP176" s="200"/>
      <c r="AQ176" s="200"/>
      <c r="AR176" s="200"/>
      <c r="AS176" s="200"/>
      <c r="AT176" s="200"/>
      <c r="AU176" s="200"/>
      <c r="AV176" s="200"/>
      <c r="AW176" s="200"/>
      <c r="AX176" s="200"/>
      <c r="AY176" s="200"/>
      <c r="AZ176" s="200"/>
      <c r="BA176" s="200"/>
      <c r="BB176" s="200"/>
      <c r="BC176" s="200"/>
      <c r="BD176" s="200"/>
      <c r="BE176" s="200"/>
      <c r="BF176" s="200"/>
      <c r="BG176" s="200"/>
      <c r="BH176" s="200"/>
      <c r="BI176" s="200"/>
      <c r="BJ176" s="322"/>
      <c r="BK176" s="322"/>
    </row>
    <row r="177" spans="1:63" s="343" customFormat="1" ht="60" customHeight="1" x14ac:dyDescent="0.3">
      <c r="A177" s="365" t="s">
        <v>144</v>
      </c>
      <c r="B177" s="231">
        <v>3460024</v>
      </c>
      <c r="C177" s="376"/>
      <c r="D177" s="184">
        <f>H177</f>
        <v>0</v>
      </c>
      <c r="E177" s="184">
        <f t="shared" ref="E177" si="32">C177-D177</f>
        <v>0</v>
      </c>
      <c r="F177" s="76" t="e">
        <f t="shared" si="27"/>
        <v>#DIV/0!</v>
      </c>
      <c r="G177" s="184"/>
      <c r="H177" s="184"/>
      <c r="I177" s="184" t="e">
        <f t="shared" si="26"/>
        <v>#DIV/0!</v>
      </c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4"/>
      <c r="AC177" s="340"/>
      <c r="AD177" s="340"/>
      <c r="AE177" s="340"/>
      <c r="AF177" s="340"/>
      <c r="AG177" s="341"/>
      <c r="AH177" s="341"/>
      <c r="AI177" s="341"/>
      <c r="AJ177" s="341"/>
      <c r="AK177" s="341"/>
      <c r="AL177" s="341"/>
      <c r="AM177" s="341"/>
      <c r="AN177" s="341"/>
      <c r="AO177" s="341"/>
      <c r="AP177" s="341"/>
      <c r="AQ177" s="341"/>
      <c r="AR177" s="341"/>
      <c r="AS177" s="341"/>
      <c r="AT177" s="341"/>
      <c r="AU177" s="341"/>
      <c r="AV177" s="341"/>
      <c r="AW177" s="341"/>
      <c r="AX177" s="341"/>
      <c r="AY177" s="341"/>
      <c r="AZ177" s="341"/>
      <c r="BA177" s="341"/>
      <c r="BB177" s="341"/>
      <c r="BC177" s="341"/>
      <c r="BD177" s="341"/>
      <c r="BE177" s="341"/>
      <c r="BF177" s="341"/>
      <c r="BG177" s="341"/>
      <c r="BH177" s="341"/>
      <c r="BI177" s="341"/>
      <c r="BJ177" s="342"/>
      <c r="BK177" s="342"/>
    </row>
    <row r="178" spans="1:63" s="405" customFormat="1" ht="46.5" customHeight="1" x14ac:dyDescent="0.25">
      <c r="A178" s="399" t="s">
        <v>176</v>
      </c>
      <c r="B178" s="400" t="s">
        <v>177</v>
      </c>
      <c r="C178" s="401">
        <f>C76+C139+C151+C168</f>
        <v>6867224</v>
      </c>
      <c r="D178" s="401">
        <f>D76+D139+D151+D168</f>
        <v>863180.01</v>
      </c>
      <c r="E178" s="401">
        <f>E76+E139+E151+E168</f>
        <v>6004043.9899999993</v>
      </c>
      <c r="F178" s="131">
        <f t="shared" si="27"/>
        <v>12.569562460755613</v>
      </c>
      <c r="G178" s="401">
        <f>G76+G139+G151+G168</f>
        <v>2166334</v>
      </c>
      <c r="H178" s="401">
        <f>H76+H139+H151+H168</f>
        <v>863180.01</v>
      </c>
      <c r="I178" s="401">
        <f t="shared" si="26"/>
        <v>39.845195154579123</v>
      </c>
      <c r="J178" s="402"/>
      <c r="K178" s="402"/>
      <c r="L178" s="402"/>
      <c r="M178" s="402"/>
      <c r="N178" s="402"/>
      <c r="O178" s="402"/>
      <c r="P178" s="402"/>
      <c r="Q178" s="402"/>
      <c r="R178" s="402"/>
      <c r="S178" s="402"/>
      <c r="T178" s="402"/>
      <c r="U178" s="402"/>
      <c r="V178" s="402"/>
      <c r="W178" s="402"/>
      <c r="X178" s="402"/>
      <c r="Y178" s="402"/>
      <c r="Z178" s="402"/>
      <c r="AA178" s="402"/>
      <c r="AB178" s="402"/>
      <c r="AC178" s="403"/>
      <c r="AD178" s="403"/>
      <c r="AE178" s="403"/>
      <c r="AF178" s="403"/>
      <c r="AG178" s="403"/>
      <c r="AH178" s="403"/>
      <c r="AI178" s="403"/>
      <c r="AJ178" s="403"/>
      <c r="AK178" s="403"/>
      <c r="AL178" s="403"/>
      <c r="AM178" s="403"/>
      <c r="AN178" s="403"/>
      <c r="AO178" s="403"/>
      <c r="AP178" s="403"/>
      <c r="AQ178" s="403"/>
      <c r="AR178" s="403"/>
      <c r="AS178" s="403"/>
      <c r="AT178" s="403"/>
      <c r="AU178" s="403"/>
      <c r="AV178" s="403"/>
      <c r="AW178" s="403"/>
      <c r="AX178" s="403"/>
      <c r="AY178" s="403"/>
      <c r="AZ178" s="403"/>
      <c r="BA178" s="403"/>
      <c r="BB178" s="403"/>
      <c r="BC178" s="403"/>
      <c r="BD178" s="403"/>
      <c r="BE178" s="403"/>
      <c r="BF178" s="403"/>
      <c r="BG178" s="403"/>
      <c r="BH178" s="403"/>
      <c r="BI178" s="403"/>
      <c r="BJ178" s="404"/>
      <c r="BK178" s="404"/>
    </row>
    <row r="179" spans="1:63" s="411" customFormat="1" ht="102" customHeight="1" x14ac:dyDescent="0.25">
      <c r="A179" s="406" t="s">
        <v>178</v>
      </c>
      <c r="B179" s="407" t="s">
        <v>179</v>
      </c>
      <c r="C179" s="408">
        <f t="shared" ref="C179:H179" si="33">C180+C200+C207</f>
        <v>90500</v>
      </c>
      <c r="D179" s="408">
        <f t="shared" si="33"/>
        <v>0</v>
      </c>
      <c r="E179" s="408">
        <f t="shared" si="33"/>
        <v>90500</v>
      </c>
      <c r="F179" s="137">
        <f t="shared" si="27"/>
        <v>0</v>
      </c>
      <c r="G179" s="408">
        <f t="shared" si="33"/>
        <v>0</v>
      </c>
      <c r="H179" s="408">
        <f t="shared" si="33"/>
        <v>0</v>
      </c>
      <c r="I179" s="408" t="e">
        <f t="shared" si="26"/>
        <v>#DIV/0!</v>
      </c>
      <c r="J179" s="409"/>
      <c r="K179" s="409"/>
      <c r="L179" s="409"/>
      <c r="M179" s="409"/>
      <c r="N179" s="409"/>
      <c r="O179" s="409"/>
      <c r="P179" s="409"/>
      <c r="Q179" s="409"/>
      <c r="R179" s="409"/>
      <c r="S179" s="409"/>
      <c r="T179" s="409"/>
      <c r="U179" s="409"/>
      <c r="V179" s="409"/>
      <c r="W179" s="409"/>
      <c r="X179" s="409"/>
      <c r="Y179" s="409"/>
      <c r="Z179" s="409"/>
      <c r="AA179" s="409"/>
      <c r="AB179" s="409"/>
      <c r="AC179" s="352"/>
      <c r="AD179" s="352"/>
      <c r="AE179" s="352"/>
      <c r="AF179" s="352"/>
      <c r="AG179" s="352"/>
      <c r="AH179" s="352"/>
      <c r="AI179" s="352"/>
      <c r="AJ179" s="352"/>
      <c r="AK179" s="352"/>
      <c r="AL179" s="352"/>
      <c r="AM179" s="352"/>
      <c r="AN179" s="352"/>
      <c r="AO179" s="352"/>
      <c r="AP179" s="352"/>
      <c r="AQ179" s="352"/>
      <c r="AR179" s="352"/>
      <c r="AS179" s="352"/>
      <c r="AT179" s="352"/>
      <c r="AU179" s="352"/>
      <c r="AV179" s="352"/>
      <c r="AW179" s="352"/>
      <c r="AX179" s="352"/>
      <c r="AY179" s="352"/>
      <c r="AZ179" s="352"/>
      <c r="BA179" s="352"/>
      <c r="BB179" s="352"/>
      <c r="BC179" s="352"/>
      <c r="BD179" s="352"/>
      <c r="BE179" s="352"/>
      <c r="BF179" s="352"/>
      <c r="BG179" s="352"/>
      <c r="BH179" s="352"/>
      <c r="BI179" s="352"/>
      <c r="BJ179" s="410"/>
      <c r="BK179" s="410"/>
    </row>
    <row r="180" spans="1:63" s="386" customFormat="1" ht="18.75" x14ac:dyDescent="0.25">
      <c r="A180" s="170" t="s">
        <v>180</v>
      </c>
      <c r="B180" s="412" t="s">
        <v>87</v>
      </c>
      <c r="C180" s="413">
        <f>C181+C185+C190+C198</f>
        <v>90500</v>
      </c>
      <c r="D180" s="413">
        <f>D181+D185+D190+D198</f>
        <v>0</v>
      </c>
      <c r="E180" s="413">
        <f>E181+E185+E190+E198</f>
        <v>90500</v>
      </c>
      <c r="F180" s="145">
        <f t="shared" si="27"/>
        <v>0</v>
      </c>
      <c r="G180" s="413">
        <f>G181+G185+G190+G198</f>
        <v>0</v>
      </c>
      <c r="H180" s="413">
        <f>H181+H185+H190+H198</f>
        <v>0</v>
      </c>
      <c r="I180" s="413" t="e">
        <f t="shared" si="26"/>
        <v>#DIV/0!</v>
      </c>
      <c r="J180" s="414"/>
      <c r="K180" s="414"/>
      <c r="L180" s="414"/>
      <c r="M180" s="414"/>
      <c r="N180" s="414"/>
      <c r="O180" s="414"/>
      <c r="P180" s="414"/>
      <c r="Q180" s="414"/>
      <c r="R180" s="414"/>
      <c r="S180" s="414"/>
      <c r="T180" s="414"/>
      <c r="U180" s="414"/>
      <c r="V180" s="414"/>
      <c r="W180" s="414"/>
      <c r="X180" s="414"/>
      <c r="Y180" s="414"/>
      <c r="Z180" s="414"/>
      <c r="AA180" s="414"/>
      <c r="AB180" s="414"/>
      <c r="AC180" s="352"/>
      <c r="AD180" s="352"/>
      <c r="AE180" s="352"/>
      <c r="AF180" s="352"/>
      <c r="AG180" s="352"/>
      <c r="AH180" s="352"/>
      <c r="AI180" s="352"/>
      <c r="AJ180" s="352"/>
      <c r="AK180" s="352"/>
      <c r="AL180" s="352"/>
      <c r="AM180" s="352"/>
      <c r="AN180" s="352"/>
      <c r="AO180" s="352"/>
      <c r="AP180" s="352"/>
      <c r="AQ180" s="352"/>
      <c r="AR180" s="352"/>
      <c r="AS180" s="352"/>
      <c r="AT180" s="352"/>
      <c r="AU180" s="352"/>
      <c r="AV180" s="352"/>
      <c r="AW180" s="352"/>
      <c r="AX180" s="352"/>
      <c r="AY180" s="352"/>
      <c r="AZ180" s="352"/>
      <c r="BA180" s="352"/>
      <c r="BB180" s="352"/>
      <c r="BC180" s="352"/>
      <c r="BD180" s="352"/>
      <c r="BE180" s="352"/>
      <c r="BF180" s="352"/>
      <c r="BG180" s="352"/>
      <c r="BH180" s="352"/>
      <c r="BI180" s="352"/>
      <c r="BJ180" s="385"/>
      <c r="BK180" s="385"/>
    </row>
    <row r="181" spans="1:63" s="379" customFormat="1" ht="21" customHeight="1" x14ac:dyDescent="0.25">
      <c r="A181" s="242" t="s">
        <v>33</v>
      </c>
      <c r="B181" s="415" t="s">
        <v>181</v>
      </c>
      <c r="C181" s="321">
        <f>SUM(C182:C184)</f>
        <v>0</v>
      </c>
      <c r="D181" s="321">
        <f>SUM(D182:D184)</f>
        <v>0</v>
      </c>
      <c r="E181" s="321">
        <f>SUM(E182:E184)</f>
        <v>0</v>
      </c>
      <c r="F181" s="97" t="e">
        <f t="shared" si="27"/>
        <v>#DIV/0!</v>
      </c>
      <c r="G181" s="321">
        <f>SUM(G182:G184)</f>
        <v>0</v>
      </c>
      <c r="H181" s="321">
        <f>SUM(H182:H184)</f>
        <v>0</v>
      </c>
      <c r="I181" s="321" t="e">
        <f t="shared" si="26"/>
        <v>#DIV/0!</v>
      </c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327"/>
      <c r="AD181" s="327"/>
      <c r="AE181" s="327"/>
      <c r="AF181" s="327"/>
      <c r="AG181" s="327"/>
      <c r="AH181" s="327"/>
      <c r="AI181" s="327"/>
      <c r="AJ181" s="327"/>
      <c r="AK181" s="327"/>
      <c r="AL181" s="327"/>
      <c r="AM181" s="327"/>
      <c r="AN181" s="327"/>
      <c r="AO181" s="327"/>
      <c r="AP181" s="327"/>
      <c r="AQ181" s="327"/>
      <c r="AR181" s="327"/>
      <c r="AS181" s="327"/>
      <c r="AT181" s="327"/>
      <c r="AU181" s="327"/>
      <c r="AV181" s="327"/>
      <c r="AW181" s="327"/>
      <c r="AX181" s="327"/>
      <c r="AY181" s="327"/>
      <c r="AZ181" s="327"/>
      <c r="BA181" s="327"/>
      <c r="BB181" s="327"/>
      <c r="BC181" s="327"/>
      <c r="BD181" s="327"/>
      <c r="BE181" s="327"/>
      <c r="BF181" s="327"/>
      <c r="BG181" s="327"/>
      <c r="BH181" s="327"/>
      <c r="BI181" s="327"/>
      <c r="BJ181" s="378"/>
      <c r="BK181" s="378"/>
    </row>
    <row r="182" spans="1:63" s="248" customFormat="1" ht="18.75" x14ac:dyDescent="0.3">
      <c r="A182" s="416" t="s">
        <v>182</v>
      </c>
      <c r="B182" s="272">
        <v>2250132</v>
      </c>
      <c r="C182" s="364"/>
      <c r="D182" s="198">
        <f>H182</f>
        <v>0</v>
      </c>
      <c r="E182" s="184">
        <f t="shared" ref="E182:E199" si="34">C182-D182</f>
        <v>0</v>
      </c>
      <c r="F182" s="76" t="e">
        <f t="shared" si="27"/>
        <v>#DIV/0!</v>
      </c>
      <c r="G182" s="198"/>
      <c r="H182" s="198"/>
      <c r="I182" s="198" t="e">
        <f t="shared" si="26"/>
        <v>#DIV/0!</v>
      </c>
      <c r="J182" s="199"/>
      <c r="K182" s="199"/>
      <c r="L182" s="199"/>
      <c r="M182" s="199"/>
      <c r="N182" s="199"/>
      <c r="O182" s="199"/>
      <c r="P182" s="199"/>
      <c r="Q182" s="199"/>
      <c r="R182" s="199"/>
      <c r="S182" s="199"/>
      <c r="T182" s="199"/>
      <c r="U182" s="199"/>
      <c r="V182" s="199"/>
      <c r="W182" s="199"/>
      <c r="X182" s="199"/>
      <c r="Y182" s="199"/>
      <c r="Z182" s="199"/>
      <c r="AA182" s="199"/>
      <c r="AB182" s="199"/>
      <c r="AC182" s="233"/>
      <c r="AD182" s="233"/>
      <c r="AE182" s="233"/>
      <c r="AF182" s="233"/>
      <c r="AG182" s="246"/>
      <c r="AH182" s="246"/>
      <c r="AI182" s="246"/>
      <c r="AJ182" s="246"/>
      <c r="AK182" s="246"/>
      <c r="AL182" s="246"/>
      <c r="AM182" s="246"/>
      <c r="AN182" s="246"/>
      <c r="AO182" s="246"/>
      <c r="AP182" s="246"/>
      <c r="AQ182" s="246"/>
      <c r="AR182" s="246"/>
      <c r="AS182" s="246"/>
      <c r="AT182" s="246"/>
      <c r="AU182" s="246"/>
      <c r="AV182" s="246"/>
      <c r="AW182" s="246"/>
      <c r="AX182" s="246"/>
      <c r="AY182" s="246"/>
      <c r="AZ182" s="246"/>
      <c r="BA182" s="246"/>
      <c r="BB182" s="246"/>
      <c r="BC182" s="246"/>
      <c r="BD182" s="246"/>
      <c r="BE182" s="246"/>
      <c r="BF182" s="246"/>
      <c r="BG182" s="246"/>
      <c r="BH182" s="246"/>
      <c r="BI182" s="246"/>
      <c r="BJ182" s="247"/>
      <c r="BK182" s="247"/>
    </row>
    <row r="183" spans="1:63" s="343" customFormat="1" ht="18.75" x14ac:dyDescent="0.3">
      <c r="A183" s="417" t="s">
        <v>183</v>
      </c>
      <c r="B183" s="231">
        <v>2250134</v>
      </c>
      <c r="C183" s="376"/>
      <c r="D183" s="184">
        <f>H183</f>
        <v>0</v>
      </c>
      <c r="E183" s="184">
        <f t="shared" si="34"/>
        <v>0</v>
      </c>
      <c r="F183" s="76" t="e">
        <f t="shared" si="27"/>
        <v>#DIV/0!</v>
      </c>
      <c r="G183" s="184"/>
      <c r="H183" s="184"/>
      <c r="I183" s="184" t="e">
        <f t="shared" si="26"/>
        <v>#DIV/0!</v>
      </c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4"/>
      <c r="AC183" s="340"/>
      <c r="AD183" s="340"/>
      <c r="AE183" s="340"/>
      <c r="AF183" s="340"/>
      <c r="AG183" s="341"/>
      <c r="AH183" s="341"/>
      <c r="AI183" s="341"/>
      <c r="AJ183" s="341"/>
      <c r="AK183" s="341"/>
      <c r="AL183" s="341"/>
      <c r="AM183" s="341"/>
      <c r="AN183" s="341"/>
      <c r="AO183" s="341"/>
      <c r="AP183" s="341"/>
      <c r="AQ183" s="341"/>
      <c r="AR183" s="341"/>
      <c r="AS183" s="341"/>
      <c r="AT183" s="341"/>
      <c r="AU183" s="341"/>
      <c r="AV183" s="341"/>
      <c r="AW183" s="341"/>
      <c r="AX183" s="341"/>
      <c r="AY183" s="341"/>
      <c r="AZ183" s="341"/>
      <c r="BA183" s="341"/>
      <c r="BB183" s="341"/>
      <c r="BC183" s="341"/>
      <c r="BD183" s="341"/>
      <c r="BE183" s="341"/>
      <c r="BF183" s="341"/>
      <c r="BG183" s="341"/>
      <c r="BH183" s="341"/>
      <c r="BI183" s="341"/>
      <c r="BJ183" s="342"/>
      <c r="BK183" s="342"/>
    </row>
    <row r="184" spans="1:63" s="260" customFormat="1" ht="18.75" x14ac:dyDescent="0.3">
      <c r="A184" s="363" t="s">
        <v>184</v>
      </c>
      <c r="B184" s="272">
        <v>2250135</v>
      </c>
      <c r="C184" s="362"/>
      <c r="D184" s="255">
        <f>H184</f>
        <v>0</v>
      </c>
      <c r="E184" s="184">
        <f t="shared" si="34"/>
        <v>0</v>
      </c>
      <c r="F184" s="76" t="e">
        <f t="shared" si="27"/>
        <v>#DIV/0!</v>
      </c>
      <c r="G184" s="255"/>
      <c r="H184" s="255"/>
      <c r="I184" s="255" t="e">
        <f t="shared" si="26"/>
        <v>#DIV/0!</v>
      </c>
      <c r="J184" s="256"/>
      <c r="K184" s="256"/>
      <c r="L184" s="256"/>
      <c r="M184" s="256"/>
      <c r="N184" s="256"/>
      <c r="O184" s="256"/>
      <c r="P184" s="256"/>
      <c r="Q184" s="256"/>
      <c r="R184" s="256"/>
      <c r="S184" s="256"/>
      <c r="T184" s="256"/>
      <c r="U184" s="256"/>
      <c r="V184" s="256"/>
      <c r="W184" s="256"/>
      <c r="X184" s="256"/>
      <c r="Y184" s="256"/>
      <c r="Z184" s="256"/>
      <c r="AA184" s="256"/>
      <c r="AB184" s="256"/>
      <c r="AC184" s="257"/>
      <c r="AD184" s="257"/>
      <c r="AE184" s="257"/>
      <c r="AF184" s="257"/>
      <c r="AG184" s="258"/>
      <c r="AH184" s="258"/>
      <c r="AI184" s="258"/>
      <c r="AJ184" s="258"/>
      <c r="AK184" s="258"/>
      <c r="AL184" s="258"/>
      <c r="AM184" s="258"/>
      <c r="AN184" s="258"/>
      <c r="AO184" s="258"/>
      <c r="AP184" s="258"/>
      <c r="AQ184" s="258"/>
      <c r="AR184" s="258"/>
      <c r="AS184" s="258"/>
      <c r="AT184" s="258"/>
      <c r="AU184" s="258"/>
      <c r="AV184" s="258"/>
      <c r="AW184" s="258"/>
      <c r="AX184" s="258"/>
      <c r="AY184" s="258"/>
      <c r="AZ184" s="258"/>
      <c r="BA184" s="258"/>
      <c r="BB184" s="258"/>
      <c r="BC184" s="258"/>
      <c r="BD184" s="258"/>
      <c r="BE184" s="258"/>
      <c r="BF184" s="258"/>
      <c r="BG184" s="258"/>
      <c r="BH184" s="258"/>
      <c r="BI184" s="258"/>
      <c r="BJ184" s="259"/>
      <c r="BK184" s="259"/>
    </row>
    <row r="185" spans="1:63" s="379" customFormat="1" ht="24" customHeight="1" x14ac:dyDescent="0.25">
      <c r="A185" s="219" t="s">
        <v>35</v>
      </c>
      <c r="B185" s="415" t="s">
        <v>185</v>
      </c>
      <c r="C185" s="321">
        <f t="shared" ref="C185:H185" si="35">SUM(C186:C189)</f>
        <v>6000</v>
      </c>
      <c r="D185" s="321">
        <f t="shared" si="35"/>
        <v>0</v>
      </c>
      <c r="E185" s="321">
        <f t="shared" si="35"/>
        <v>6000</v>
      </c>
      <c r="F185" s="97">
        <f t="shared" si="27"/>
        <v>0</v>
      </c>
      <c r="G185" s="321">
        <f t="shared" si="35"/>
        <v>0</v>
      </c>
      <c r="H185" s="321">
        <f t="shared" si="35"/>
        <v>0</v>
      </c>
      <c r="I185" s="321" t="e">
        <f t="shared" si="26"/>
        <v>#DIV/0!</v>
      </c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327"/>
      <c r="AD185" s="327"/>
      <c r="AE185" s="327"/>
      <c r="AF185" s="327"/>
      <c r="AG185" s="327"/>
      <c r="AH185" s="327"/>
      <c r="AI185" s="327"/>
      <c r="AJ185" s="327"/>
      <c r="AK185" s="327"/>
      <c r="AL185" s="327"/>
      <c r="AM185" s="327"/>
      <c r="AN185" s="327"/>
      <c r="AO185" s="327"/>
      <c r="AP185" s="327"/>
      <c r="AQ185" s="327"/>
      <c r="AR185" s="327"/>
      <c r="AS185" s="327"/>
      <c r="AT185" s="327"/>
      <c r="AU185" s="327"/>
      <c r="AV185" s="327"/>
      <c r="AW185" s="327"/>
      <c r="AX185" s="327"/>
      <c r="AY185" s="327"/>
      <c r="AZ185" s="327"/>
      <c r="BA185" s="327"/>
      <c r="BB185" s="327"/>
      <c r="BC185" s="327"/>
      <c r="BD185" s="327"/>
      <c r="BE185" s="327"/>
      <c r="BF185" s="327"/>
      <c r="BG185" s="327"/>
      <c r="BH185" s="327"/>
      <c r="BI185" s="327"/>
      <c r="BJ185" s="378"/>
      <c r="BK185" s="378"/>
    </row>
    <row r="186" spans="1:63" s="419" customFormat="1" ht="18.75" x14ac:dyDescent="0.3">
      <c r="A186" s="363" t="s">
        <v>186</v>
      </c>
      <c r="B186" s="291">
        <v>2260048</v>
      </c>
      <c r="C186" s="362"/>
      <c r="D186" s="198">
        <f>H186</f>
        <v>0</v>
      </c>
      <c r="E186" s="184">
        <f t="shared" si="34"/>
        <v>0</v>
      </c>
      <c r="F186" s="76" t="e">
        <f t="shared" si="27"/>
        <v>#DIV/0!</v>
      </c>
      <c r="G186" s="255"/>
      <c r="H186" s="255"/>
      <c r="I186" s="255" t="e">
        <f t="shared" si="26"/>
        <v>#DIV/0!</v>
      </c>
      <c r="J186" s="256"/>
      <c r="K186" s="256"/>
      <c r="L186" s="256"/>
      <c r="M186" s="256"/>
      <c r="N186" s="256"/>
      <c r="O186" s="256"/>
      <c r="P186" s="256"/>
      <c r="Q186" s="256"/>
      <c r="R186" s="256"/>
      <c r="S186" s="256"/>
      <c r="T186" s="256"/>
      <c r="U186" s="256"/>
      <c r="V186" s="256"/>
      <c r="W186" s="256"/>
      <c r="X186" s="256"/>
      <c r="Y186" s="256"/>
      <c r="Z186" s="256"/>
      <c r="AA186" s="256"/>
      <c r="AB186" s="256"/>
      <c r="AC186" s="327"/>
      <c r="AD186" s="327"/>
      <c r="AE186" s="327"/>
      <c r="AF186" s="327"/>
      <c r="AG186" s="328"/>
      <c r="AH186" s="328"/>
      <c r="AI186" s="328"/>
      <c r="AJ186" s="328"/>
      <c r="AK186" s="328"/>
      <c r="AL186" s="328"/>
      <c r="AM186" s="328"/>
      <c r="AN186" s="328"/>
      <c r="AO186" s="328"/>
      <c r="AP186" s="328"/>
      <c r="AQ186" s="328"/>
      <c r="AR186" s="328"/>
      <c r="AS186" s="328"/>
      <c r="AT186" s="328"/>
      <c r="AU186" s="328"/>
      <c r="AV186" s="328"/>
      <c r="AW186" s="328"/>
      <c r="AX186" s="328"/>
      <c r="AY186" s="328"/>
      <c r="AZ186" s="328"/>
      <c r="BA186" s="328"/>
      <c r="BB186" s="328"/>
      <c r="BC186" s="328"/>
      <c r="BD186" s="328"/>
      <c r="BE186" s="328"/>
      <c r="BF186" s="328"/>
      <c r="BG186" s="328"/>
      <c r="BH186" s="328"/>
      <c r="BI186" s="328"/>
      <c r="BJ186" s="418"/>
      <c r="BK186" s="418"/>
    </row>
    <row r="187" spans="1:63" s="419" customFormat="1" ht="18.75" x14ac:dyDescent="0.3">
      <c r="A187" s="361" t="s">
        <v>126</v>
      </c>
      <c r="B187" s="291">
        <v>2260034</v>
      </c>
      <c r="C187" s="362"/>
      <c r="D187" s="198"/>
      <c r="E187" s="184">
        <f t="shared" si="34"/>
        <v>0</v>
      </c>
      <c r="F187" s="76"/>
      <c r="G187" s="255"/>
      <c r="H187" s="255"/>
      <c r="I187" s="255"/>
      <c r="J187" s="256"/>
      <c r="K187" s="256"/>
      <c r="L187" s="256"/>
      <c r="M187" s="256"/>
      <c r="N187" s="256"/>
      <c r="O187" s="256"/>
      <c r="P187" s="256"/>
      <c r="Q187" s="256"/>
      <c r="R187" s="256"/>
      <c r="S187" s="256"/>
      <c r="T187" s="256"/>
      <c r="U187" s="256"/>
      <c r="V187" s="256"/>
      <c r="W187" s="256"/>
      <c r="X187" s="256"/>
      <c r="Y187" s="256"/>
      <c r="Z187" s="256"/>
      <c r="AA187" s="256"/>
      <c r="AB187" s="256"/>
      <c r="AC187" s="327"/>
      <c r="AD187" s="327"/>
      <c r="AE187" s="327"/>
      <c r="AF187" s="327"/>
      <c r="AG187" s="328"/>
      <c r="AH187" s="328"/>
      <c r="AI187" s="328"/>
      <c r="AJ187" s="328"/>
      <c r="AK187" s="328"/>
      <c r="AL187" s="328"/>
      <c r="AM187" s="328"/>
      <c r="AN187" s="328"/>
      <c r="AO187" s="328"/>
      <c r="AP187" s="328"/>
      <c r="AQ187" s="328"/>
      <c r="AR187" s="328"/>
      <c r="AS187" s="328"/>
      <c r="AT187" s="328"/>
      <c r="AU187" s="328"/>
      <c r="AV187" s="328"/>
      <c r="AW187" s="328"/>
      <c r="AX187" s="328"/>
      <c r="AY187" s="328"/>
      <c r="AZ187" s="328"/>
      <c r="BA187" s="328"/>
      <c r="BB187" s="328"/>
      <c r="BC187" s="328"/>
      <c r="BD187" s="328"/>
      <c r="BE187" s="328"/>
      <c r="BF187" s="328"/>
      <c r="BG187" s="328"/>
      <c r="BH187" s="328"/>
      <c r="BI187" s="328"/>
      <c r="BJ187" s="418"/>
      <c r="BK187" s="418"/>
    </row>
    <row r="188" spans="1:63" s="248" customFormat="1" ht="31.5" x14ac:dyDescent="0.3">
      <c r="A188" s="382" t="s">
        <v>187</v>
      </c>
      <c r="B188" s="267">
        <v>2260336</v>
      </c>
      <c r="C188" s="355">
        <v>6000</v>
      </c>
      <c r="D188" s="198">
        <f>H188</f>
        <v>0</v>
      </c>
      <c r="E188" s="184">
        <f t="shared" si="34"/>
        <v>6000</v>
      </c>
      <c r="F188" s="76">
        <f t="shared" si="27"/>
        <v>0</v>
      </c>
      <c r="G188" s="198"/>
      <c r="H188" s="198"/>
      <c r="I188" s="198" t="e">
        <f t="shared" si="26"/>
        <v>#DIV/0!</v>
      </c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  <c r="T188" s="199"/>
      <c r="U188" s="199"/>
      <c r="V188" s="199"/>
      <c r="W188" s="199"/>
      <c r="X188" s="199"/>
      <c r="Y188" s="199"/>
      <c r="Z188" s="199"/>
      <c r="AA188" s="199"/>
      <c r="AB188" s="199"/>
      <c r="AC188" s="233"/>
      <c r="AD188" s="233"/>
      <c r="AE188" s="233"/>
      <c r="AF188" s="233"/>
      <c r="AG188" s="246"/>
      <c r="AH188" s="246"/>
      <c r="AI188" s="246"/>
      <c r="AJ188" s="246"/>
      <c r="AK188" s="246"/>
      <c r="AL188" s="246"/>
      <c r="AM188" s="246"/>
      <c r="AN188" s="246"/>
      <c r="AO188" s="246"/>
      <c r="AP188" s="246"/>
      <c r="AQ188" s="246"/>
      <c r="AR188" s="246"/>
      <c r="AS188" s="246"/>
      <c r="AT188" s="246"/>
      <c r="AU188" s="246"/>
      <c r="AV188" s="246"/>
      <c r="AW188" s="246"/>
      <c r="AX188" s="246"/>
      <c r="AY188" s="246"/>
      <c r="AZ188" s="246"/>
      <c r="BA188" s="246"/>
      <c r="BB188" s="246"/>
      <c r="BC188" s="246"/>
      <c r="BD188" s="246"/>
      <c r="BE188" s="246"/>
      <c r="BF188" s="246"/>
      <c r="BG188" s="246"/>
      <c r="BH188" s="246"/>
      <c r="BI188" s="246"/>
      <c r="BJ188" s="247"/>
      <c r="BK188" s="247"/>
    </row>
    <row r="189" spans="1:63" s="260" customFormat="1" ht="22.5" customHeight="1" x14ac:dyDescent="0.3">
      <c r="A189" s="361" t="s">
        <v>188</v>
      </c>
      <c r="B189" s="291">
        <v>2260382</v>
      </c>
      <c r="C189" s="376"/>
      <c r="D189" s="255">
        <f>H189</f>
        <v>0</v>
      </c>
      <c r="E189" s="184">
        <f t="shared" si="34"/>
        <v>0</v>
      </c>
      <c r="F189" s="76" t="e">
        <f t="shared" si="27"/>
        <v>#DIV/0!</v>
      </c>
      <c r="G189" s="255"/>
      <c r="H189" s="255"/>
      <c r="I189" s="255" t="e">
        <f t="shared" si="26"/>
        <v>#DIV/0!</v>
      </c>
      <c r="J189" s="256"/>
      <c r="K189" s="256"/>
      <c r="L189" s="256"/>
      <c r="M189" s="256"/>
      <c r="N189" s="256"/>
      <c r="O189" s="256"/>
      <c r="P189" s="256"/>
      <c r="Q189" s="256"/>
      <c r="R189" s="256"/>
      <c r="S189" s="256"/>
      <c r="T189" s="256"/>
      <c r="U189" s="256"/>
      <c r="V189" s="256"/>
      <c r="W189" s="256"/>
      <c r="X189" s="256"/>
      <c r="Y189" s="256"/>
      <c r="Z189" s="256"/>
      <c r="AA189" s="256"/>
      <c r="AB189" s="256"/>
      <c r="AC189" s="257"/>
      <c r="AD189" s="257"/>
      <c r="AE189" s="257"/>
      <c r="AF189" s="257"/>
      <c r="AG189" s="258"/>
      <c r="AH189" s="258"/>
      <c r="AI189" s="258"/>
      <c r="AJ189" s="258"/>
      <c r="AK189" s="258"/>
      <c r="AL189" s="258"/>
      <c r="AM189" s="258"/>
      <c r="AN189" s="258"/>
      <c r="AO189" s="258"/>
      <c r="AP189" s="258"/>
      <c r="AQ189" s="258"/>
      <c r="AR189" s="258"/>
      <c r="AS189" s="258"/>
      <c r="AT189" s="258"/>
      <c r="AU189" s="258"/>
      <c r="AV189" s="258"/>
      <c r="AW189" s="258"/>
      <c r="AX189" s="258"/>
      <c r="AY189" s="258"/>
      <c r="AZ189" s="258"/>
      <c r="BA189" s="258"/>
      <c r="BB189" s="258"/>
      <c r="BC189" s="258"/>
      <c r="BD189" s="258"/>
      <c r="BE189" s="258"/>
      <c r="BF189" s="258"/>
      <c r="BG189" s="258"/>
      <c r="BH189" s="258"/>
      <c r="BI189" s="258"/>
      <c r="BJ189" s="259"/>
      <c r="BK189" s="259"/>
    </row>
    <row r="190" spans="1:63" s="265" customFormat="1" ht="21.75" customHeight="1" x14ac:dyDescent="0.25">
      <c r="A190" s="242" t="s">
        <v>39</v>
      </c>
      <c r="B190" s="420" t="s">
        <v>189</v>
      </c>
      <c r="C190" s="321">
        <f t="shared" ref="C190:H190" si="36">SUM(C192:C197)</f>
        <v>0</v>
      </c>
      <c r="D190" s="321">
        <f t="shared" si="36"/>
        <v>0</v>
      </c>
      <c r="E190" s="321">
        <f>SUM(E192:E197)</f>
        <v>0</v>
      </c>
      <c r="F190" s="97" t="e">
        <f t="shared" si="27"/>
        <v>#DIV/0!</v>
      </c>
      <c r="G190" s="321">
        <f t="shared" si="36"/>
        <v>0</v>
      </c>
      <c r="H190" s="321">
        <f t="shared" si="36"/>
        <v>0</v>
      </c>
      <c r="I190" s="321" t="e">
        <f t="shared" si="26"/>
        <v>#DIV/0!</v>
      </c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200"/>
      <c r="AD190" s="200"/>
      <c r="AE190" s="200"/>
      <c r="AF190" s="200"/>
      <c r="AG190" s="200"/>
      <c r="AH190" s="200"/>
      <c r="AI190" s="200"/>
      <c r="AJ190" s="200"/>
      <c r="AK190" s="200"/>
      <c r="AL190" s="200"/>
      <c r="AM190" s="200"/>
      <c r="AN190" s="200"/>
      <c r="AO190" s="200"/>
      <c r="AP190" s="200"/>
      <c r="AQ190" s="200"/>
      <c r="AR190" s="200"/>
      <c r="AS190" s="200"/>
      <c r="AT190" s="200"/>
      <c r="AU190" s="200"/>
      <c r="AV190" s="200"/>
      <c r="AW190" s="200"/>
      <c r="AX190" s="200"/>
      <c r="AY190" s="200"/>
      <c r="AZ190" s="200"/>
      <c r="BA190" s="200"/>
      <c r="BB190" s="200"/>
      <c r="BC190" s="200"/>
      <c r="BD190" s="200"/>
      <c r="BE190" s="200"/>
      <c r="BF190" s="200"/>
      <c r="BG190" s="200"/>
      <c r="BH190" s="200"/>
      <c r="BI190" s="200"/>
      <c r="BJ190" s="264"/>
      <c r="BK190" s="264"/>
    </row>
    <row r="191" spans="1:63" s="391" customFormat="1" ht="21.75" customHeight="1" x14ac:dyDescent="0.3">
      <c r="A191" s="384" t="s">
        <v>190</v>
      </c>
      <c r="B191" s="421">
        <v>3100004</v>
      </c>
      <c r="C191" s="422"/>
      <c r="D191" s="198">
        <f t="shared" ref="D191:D196" si="37">H191</f>
        <v>0</v>
      </c>
      <c r="E191" s="184">
        <f t="shared" si="34"/>
        <v>0</v>
      </c>
      <c r="F191" s="76"/>
      <c r="G191" s="422"/>
      <c r="H191" s="422"/>
      <c r="I191" s="422"/>
      <c r="J191" s="167"/>
      <c r="K191" s="167"/>
      <c r="L191" s="167"/>
      <c r="M191" s="167"/>
      <c r="N191" s="167"/>
      <c r="O191" s="167"/>
      <c r="P191" s="167"/>
      <c r="Q191" s="167"/>
      <c r="R191" s="167"/>
      <c r="S191" s="167"/>
      <c r="T191" s="167"/>
      <c r="U191" s="167"/>
      <c r="V191" s="167"/>
      <c r="W191" s="167"/>
      <c r="X191" s="167"/>
      <c r="Y191" s="167"/>
      <c r="Z191" s="167"/>
      <c r="AA191" s="167"/>
      <c r="AB191" s="167"/>
      <c r="AC191" s="200"/>
      <c r="AD191" s="200"/>
      <c r="AE191" s="200"/>
      <c r="AF191" s="200"/>
      <c r="AG191" s="200"/>
      <c r="AH191" s="200"/>
      <c r="AI191" s="200"/>
      <c r="AJ191" s="200"/>
      <c r="AK191" s="200"/>
      <c r="AL191" s="200"/>
      <c r="AM191" s="200"/>
      <c r="AN191" s="200"/>
      <c r="AO191" s="200"/>
      <c r="AP191" s="200"/>
      <c r="AQ191" s="200"/>
      <c r="AR191" s="200"/>
      <c r="AS191" s="200"/>
      <c r="AT191" s="200"/>
      <c r="AU191" s="200"/>
      <c r="AV191" s="200"/>
      <c r="AW191" s="200"/>
      <c r="AX191" s="200"/>
      <c r="AY191" s="200"/>
      <c r="AZ191" s="200"/>
      <c r="BA191" s="200"/>
      <c r="BB191" s="200"/>
      <c r="BC191" s="200"/>
      <c r="BD191" s="200"/>
      <c r="BE191" s="200"/>
      <c r="BF191" s="200"/>
      <c r="BG191" s="200"/>
      <c r="BH191" s="200"/>
      <c r="BI191" s="200"/>
      <c r="BJ191" s="200"/>
      <c r="BK191" s="200"/>
    </row>
    <row r="192" spans="1:63" s="248" customFormat="1" ht="31.5" x14ac:dyDescent="0.3">
      <c r="A192" s="384" t="s">
        <v>191</v>
      </c>
      <c r="B192" s="421">
        <v>3100014</v>
      </c>
      <c r="C192" s="362"/>
      <c r="D192" s="198">
        <f t="shared" si="37"/>
        <v>0</v>
      </c>
      <c r="E192" s="184">
        <f t="shared" si="34"/>
        <v>0</v>
      </c>
      <c r="F192" s="76" t="e">
        <f t="shared" si="27"/>
        <v>#DIV/0!</v>
      </c>
      <c r="G192" s="198"/>
      <c r="H192" s="198"/>
      <c r="I192" s="198" t="e">
        <f t="shared" si="26"/>
        <v>#DIV/0!</v>
      </c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  <c r="T192" s="199"/>
      <c r="U192" s="199"/>
      <c r="V192" s="199"/>
      <c r="W192" s="199"/>
      <c r="X192" s="199"/>
      <c r="Y192" s="199"/>
      <c r="Z192" s="199"/>
      <c r="AA192" s="199"/>
      <c r="AB192" s="199"/>
      <c r="AC192" s="233"/>
      <c r="AD192" s="233"/>
      <c r="AE192" s="233"/>
      <c r="AF192" s="233"/>
      <c r="AG192" s="246"/>
      <c r="AH192" s="246"/>
      <c r="AI192" s="246"/>
      <c r="AJ192" s="246"/>
      <c r="AK192" s="246"/>
      <c r="AL192" s="246"/>
      <c r="AM192" s="246"/>
      <c r="AN192" s="246"/>
      <c r="AO192" s="246"/>
      <c r="AP192" s="246"/>
      <c r="AQ192" s="246"/>
      <c r="AR192" s="246"/>
      <c r="AS192" s="246"/>
      <c r="AT192" s="246"/>
      <c r="AU192" s="246"/>
      <c r="AV192" s="246"/>
      <c r="AW192" s="246"/>
      <c r="AX192" s="246"/>
      <c r="AY192" s="246"/>
      <c r="AZ192" s="246"/>
      <c r="BA192" s="246"/>
      <c r="BB192" s="246"/>
      <c r="BC192" s="246"/>
      <c r="BD192" s="246"/>
      <c r="BE192" s="246"/>
      <c r="BF192" s="246"/>
      <c r="BG192" s="246"/>
      <c r="BH192" s="246"/>
      <c r="BI192" s="246"/>
      <c r="BJ192" s="247"/>
      <c r="BK192" s="247"/>
    </row>
    <row r="193" spans="1:63" s="248" customFormat="1" ht="18.75" x14ac:dyDescent="0.3">
      <c r="A193" s="384" t="s">
        <v>192</v>
      </c>
      <c r="B193" s="291">
        <v>3100016</v>
      </c>
      <c r="C193" s="362"/>
      <c r="D193" s="198">
        <f t="shared" si="37"/>
        <v>0</v>
      </c>
      <c r="E193" s="184">
        <f t="shared" si="34"/>
        <v>0</v>
      </c>
      <c r="F193" s="76" t="e">
        <f t="shared" si="27"/>
        <v>#DIV/0!</v>
      </c>
      <c r="G193" s="198"/>
      <c r="H193" s="198"/>
      <c r="I193" s="198" t="e">
        <f t="shared" si="26"/>
        <v>#DIV/0!</v>
      </c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  <c r="T193" s="199"/>
      <c r="U193" s="199"/>
      <c r="V193" s="199"/>
      <c r="W193" s="199"/>
      <c r="X193" s="199"/>
      <c r="Y193" s="199"/>
      <c r="Z193" s="199"/>
      <c r="AA193" s="199"/>
      <c r="AB193" s="199"/>
      <c r="AC193" s="233"/>
      <c r="AD193" s="233"/>
      <c r="AE193" s="233"/>
      <c r="AF193" s="233"/>
      <c r="AG193" s="246"/>
      <c r="AH193" s="246"/>
      <c r="AI193" s="246"/>
      <c r="AJ193" s="246"/>
      <c r="AK193" s="246"/>
      <c r="AL193" s="246"/>
      <c r="AM193" s="246"/>
      <c r="AN193" s="246"/>
      <c r="AO193" s="246"/>
      <c r="AP193" s="246"/>
      <c r="AQ193" s="246"/>
      <c r="AR193" s="246"/>
      <c r="AS193" s="246"/>
      <c r="AT193" s="246"/>
      <c r="AU193" s="246"/>
      <c r="AV193" s="246"/>
      <c r="AW193" s="246"/>
      <c r="AX193" s="246"/>
      <c r="AY193" s="246"/>
      <c r="AZ193" s="246"/>
      <c r="BA193" s="246"/>
      <c r="BB193" s="246"/>
      <c r="BC193" s="246"/>
      <c r="BD193" s="246"/>
      <c r="BE193" s="246"/>
      <c r="BF193" s="246"/>
      <c r="BG193" s="246"/>
      <c r="BH193" s="246"/>
      <c r="BI193" s="246"/>
      <c r="BJ193" s="247"/>
      <c r="BK193" s="247"/>
    </row>
    <row r="194" spans="1:63" s="248" customFormat="1" ht="18.75" x14ac:dyDescent="0.3">
      <c r="A194" s="384" t="s">
        <v>193</v>
      </c>
      <c r="B194" s="291">
        <v>3100020</v>
      </c>
      <c r="C194" s="362"/>
      <c r="D194" s="198">
        <f t="shared" si="37"/>
        <v>0</v>
      </c>
      <c r="E194" s="184">
        <f t="shared" si="34"/>
        <v>0</v>
      </c>
      <c r="F194" s="76"/>
      <c r="G194" s="198"/>
      <c r="H194" s="198"/>
      <c r="I194" s="198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  <c r="T194" s="199"/>
      <c r="U194" s="199"/>
      <c r="V194" s="199"/>
      <c r="W194" s="199"/>
      <c r="X194" s="199"/>
      <c r="Y194" s="199"/>
      <c r="Z194" s="199"/>
      <c r="AA194" s="199"/>
      <c r="AB194" s="199"/>
      <c r="AC194" s="233"/>
      <c r="AD194" s="233"/>
      <c r="AE194" s="233"/>
      <c r="AF194" s="233"/>
      <c r="AG194" s="246"/>
      <c r="AH194" s="246"/>
      <c r="AI194" s="246"/>
      <c r="AJ194" s="246"/>
      <c r="AK194" s="246"/>
      <c r="AL194" s="246"/>
      <c r="AM194" s="246"/>
      <c r="AN194" s="246"/>
      <c r="AO194" s="246"/>
      <c r="AP194" s="246"/>
      <c r="AQ194" s="246"/>
      <c r="AR194" s="246"/>
      <c r="AS194" s="246"/>
      <c r="AT194" s="246"/>
      <c r="AU194" s="246"/>
      <c r="AV194" s="246"/>
      <c r="AW194" s="246"/>
      <c r="AX194" s="246"/>
      <c r="AY194" s="246"/>
      <c r="AZ194" s="246"/>
      <c r="BA194" s="246"/>
      <c r="BB194" s="246"/>
      <c r="BC194" s="246"/>
      <c r="BD194" s="246"/>
      <c r="BE194" s="246"/>
      <c r="BF194" s="246"/>
      <c r="BG194" s="246"/>
      <c r="BH194" s="246"/>
      <c r="BI194" s="246"/>
      <c r="BJ194" s="247"/>
      <c r="BK194" s="247"/>
    </row>
    <row r="195" spans="1:63" s="248" customFormat="1" ht="18.75" x14ac:dyDescent="0.3">
      <c r="A195" s="384" t="s">
        <v>194</v>
      </c>
      <c r="B195" s="421">
        <v>3100026</v>
      </c>
      <c r="C195" s="362"/>
      <c r="D195" s="198">
        <f t="shared" si="37"/>
        <v>0</v>
      </c>
      <c r="E195" s="184">
        <f t="shared" si="34"/>
        <v>0</v>
      </c>
      <c r="F195" s="76" t="e">
        <f>D195/C195*100</f>
        <v>#DIV/0!</v>
      </c>
      <c r="G195" s="198"/>
      <c r="H195" s="198"/>
      <c r="I195" s="198" t="e">
        <f t="shared" si="26"/>
        <v>#DIV/0!</v>
      </c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  <c r="T195" s="199"/>
      <c r="U195" s="199"/>
      <c r="V195" s="199"/>
      <c r="W195" s="199"/>
      <c r="X195" s="199"/>
      <c r="Y195" s="199"/>
      <c r="Z195" s="199"/>
      <c r="AA195" s="199"/>
      <c r="AB195" s="199"/>
      <c r="AC195" s="233"/>
      <c r="AD195" s="233"/>
      <c r="AE195" s="233"/>
      <c r="AF195" s="233"/>
      <c r="AG195" s="246"/>
      <c r="AH195" s="246"/>
      <c r="AI195" s="246"/>
      <c r="AJ195" s="246"/>
      <c r="AK195" s="246"/>
      <c r="AL195" s="246"/>
      <c r="AM195" s="246"/>
      <c r="AN195" s="246"/>
      <c r="AO195" s="246"/>
      <c r="AP195" s="246"/>
      <c r="AQ195" s="246"/>
      <c r="AR195" s="246"/>
      <c r="AS195" s="246"/>
      <c r="AT195" s="246"/>
      <c r="AU195" s="246"/>
      <c r="AV195" s="246"/>
      <c r="AW195" s="246"/>
      <c r="AX195" s="246"/>
      <c r="AY195" s="246"/>
      <c r="AZ195" s="246"/>
      <c r="BA195" s="246"/>
      <c r="BB195" s="246"/>
      <c r="BC195" s="246"/>
      <c r="BD195" s="246"/>
      <c r="BE195" s="246"/>
      <c r="BF195" s="246"/>
      <c r="BG195" s="246"/>
      <c r="BH195" s="246"/>
      <c r="BI195" s="246"/>
      <c r="BJ195" s="247"/>
      <c r="BK195" s="247"/>
    </row>
    <row r="196" spans="1:63" s="343" customFormat="1" ht="18.75" x14ac:dyDescent="0.3">
      <c r="A196" s="384" t="s">
        <v>195</v>
      </c>
      <c r="B196" s="291">
        <v>3100039</v>
      </c>
      <c r="C196" s="362"/>
      <c r="D196" s="198">
        <f t="shared" si="37"/>
        <v>0</v>
      </c>
      <c r="E196" s="184">
        <f t="shared" si="34"/>
        <v>0</v>
      </c>
      <c r="F196" s="76" t="e">
        <f>D196/C196*100</f>
        <v>#DIV/0!</v>
      </c>
      <c r="G196" s="184"/>
      <c r="H196" s="184"/>
      <c r="I196" s="198" t="e">
        <f t="shared" si="26"/>
        <v>#DIV/0!</v>
      </c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340"/>
      <c r="AD196" s="340"/>
      <c r="AE196" s="340"/>
      <c r="AF196" s="340"/>
      <c r="AG196" s="341"/>
      <c r="AH196" s="341"/>
      <c r="AI196" s="341"/>
      <c r="AJ196" s="341"/>
      <c r="AK196" s="341"/>
      <c r="AL196" s="341"/>
      <c r="AM196" s="341"/>
      <c r="AN196" s="341"/>
      <c r="AO196" s="341"/>
      <c r="AP196" s="341"/>
      <c r="AQ196" s="341"/>
      <c r="AR196" s="341"/>
      <c r="AS196" s="341"/>
      <c r="AT196" s="341"/>
      <c r="AU196" s="341"/>
      <c r="AV196" s="341"/>
      <c r="AW196" s="341"/>
      <c r="AX196" s="341"/>
      <c r="AY196" s="341"/>
      <c r="AZ196" s="341"/>
      <c r="BA196" s="341"/>
      <c r="BB196" s="341"/>
      <c r="BC196" s="341"/>
      <c r="BD196" s="341"/>
      <c r="BE196" s="341"/>
      <c r="BF196" s="341"/>
      <c r="BG196" s="341"/>
      <c r="BH196" s="341"/>
      <c r="BI196" s="341"/>
      <c r="BJ196" s="342"/>
      <c r="BK196" s="342"/>
    </row>
    <row r="197" spans="1:63" s="423" customFormat="1" ht="18.75" x14ac:dyDescent="0.3">
      <c r="A197" s="268" t="s">
        <v>196</v>
      </c>
      <c r="B197" s="317">
        <v>3100121</v>
      </c>
      <c r="C197" s="364"/>
      <c r="D197" s="198">
        <f>H197</f>
        <v>0</v>
      </c>
      <c r="E197" s="184">
        <f t="shared" si="34"/>
        <v>0</v>
      </c>
      <c r="F197" s="76" t="e">
        <f t="shared" si="27"/>
        <v>#DIV/0!</v>
      </c>
      <c r="G197" s="198"/>
      <c r="H197" s="198"/>
      <c r="I197" s="198" t="e">
        <f t="shared" si="26"/>
        <v>#DIV/0!</v>
      </c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  <c r="T197" s="199"/>
      <c r="U197" s="199"/>
      <c r="V197" s="199"/>
      <c r="W197" s="199"/>
      <c r="X197" s="199"/>
      <c r="Y197" s="199"/>
      <c r="Z197" s="199"/>
      <c r="AA197" s="199"/>
      <c r="AB197" s="199"/>
      <c r="AC197" s="233"/>
      <c r="AD197" s="233"/>
      <c r="AE197" s="233"/>
      <c r="AF197" s="233"/>
      <c r="AG197" s="246"/>
      <c r="AH197" s="246"/>
      <c r="AI197" s="246"/>
      <c r="AJ197" s="246"/>
      <c r="AK197" s="246"/>
      <c r="AL197" s="246"/>
      <c r="AM197" s="246"/>
      <c r="AN197" s="246"/>
      <c r="AO197" s="246"/>
      <c r="AP197" s="246"/>
      <c r="AQ197" s="246"/>
      <c r="AR197" s="246"/>
      <c r="AS197" s="246"/>
      <c r="AT197" s="246"/>
      <c r="AU197" s="246"/>
      <c r="AV197" s="246"/>
      <c r="AW197" s="246"/>
      <c r="AX197" s="246"/>
      <c r="AY197" s="246"/>
      <c r="AZ197" s="246"/>
      <c r="BA197" s="246"/>
      <c r="BB197" s="246"/>
      <c r="BC197" s="246"/>
      <c r="BD197" s="246"/>
      <c r="BE197" s="246"/>
      <c r="BF197" s="246"/>
      <c r="BG197" s="246"/>
      <c r="BH197" s="246"/>
      <c r="BI197" s="246"/>
      <c r="BJ197" s="246"/>
      <c r="BK197" s="246"/>
    </row>
    <row r="198" spans="1:63" s="423" customFormat="1" ht="18.75" x14ac:dyDescent="0.3">
      <c r="A198" s="242" t="s">
        <v>44</v>
      </c>
      <c r="B198" s="349">
        <v>340</v>
      </c>
      <c r="C198" s="350">
        <f>SUM(C199)</f>
        <v>84500</v>
      </c>
      <c r="D198" s="350">
        <f>SUM(D199)</f>
        <v>0</v>
      </c>
      <c r="E198" s="350">
        <f>SUM(E199)</f>
        <v>84500</v>
      </c>
      <c r="F198" s="97"/>
      <c r="G198" s="424"/>
      <c r="H198" s="424"/>
      <c r="I198" s="424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  <c r="T198" s="199"/>
      <c r="U198" s="199"/>
      <c r="V198" s="199"/>
      <c r="W198" s="199"/>
      <c r="X198" s="199"/>
      <c r="Y198" s="199"/>
      <c r="Z198" s="199"/>
      <c r="AA198" s="199"/>
      <c r="AB198" s="199"/>
      <c r="AC198" s="233"/>
      <c r="AD198" s="233"/>
      <c r="AE198" s="233"/>
      <c r="AF198" s="233"/>
      <c r="AG198" s="246"/>
      <c r="AH198" s="246"/>
      <c r="AI198" s="246"/>
      <c r="AJ198" s="246"/>
      <c r="AK198" s="246"/>
      <c r="AL198" s="246"/>
      <c r="AM198" s="246"/>
      <c r="AN198" s="246"/>
      <c r="AO198" s="246"/>
      <c r="AP198" s="246"/>
      <c r="AQ198" s="246"/>
      <c r="AR198" s="246"/>
      <c r="AS198" s="246"/>
      <c r="AT198" s="246"/>
      <c r="AU198" s="246"/>
      <c r="AV198" s="246"/>
      <c r="AW198" s="246"/>
      <c r="AX198" s="246"/>
      <c r="AY198" s="246"/>
      <c r="AZ198" s="246"/>
      <c r="BA198" s="246"/>
      <c r="BB198" s="246"/>
      <c r="BC198" s="246"/>
      <c r="BD198" s="246"/>
      <c r="BE198" s="246"/>
      <c r="BF198" s="246"/>
      <c r="BG198" s="246"/>
      <c r="BH198" s="246"/>
      <c r="BI198" s="246"/>
      <c r="BJ198" s="246"/>
      <c r="BK198" s="246"/>
    </row>
    <row r="199" spans="1:63" s="423" customFormat="1" ht="18.75" x14ac:dyDescent="0.3">
      <c r="A199" s="425" t="s">
        <v>197</v>
      </c>
      <c r="B199" s="317">
        <v>3450000</v>
      </c>
      <c r="C199" s="364">
        <v>84500</v>
      </c>
      <c r="D199" s="198">
        <f>H199</f>
        <v>0</v>
      </c>
      <c r="E199" s="184">
        <f t="shared" si="34"/>
        <v>84500</v>
      </c>
      <c r="F199" s="76">
        <f t="shared" si="27"/>
        <v>0</v>
      </c>
      <c r="G199" s="198"/>
      <c r="H199" s="198"/>
      <c r="I199" s="198" t="e">
        <f t="shared" si="26"/>
        <v>#DIV/0!</v>
      </c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  <c r="T199" s="199"/>
      <c r="U199" s="199"/>
      <c r="V199" s="199"/>
      <c r="W199" s="199"/>
      <c r="X199" s="199"/>
      <c r="Y199" s="199"/>
      <c r="Z199" s="199"/>
      <c r="AA199" s="199"/>
      <c r="AB199" s="199"/>
      <c r="AC199" s="233"/>
      <c r="AD199" s="233"/>
      <c r="AE199" s="233"/>
      <c r="AF199" s="233"/>
      <c r="AG199" s="246"/>
      <c r="AH199" s="246"/>
      <c r="AI199" s="246"/>
      <c r="AJ199" s="246"/>
      <c r="AK199" s="246"/>
      <c r="AL199" s="246"/>
      <c r="AM199" s="246"/>
      <c r="AN199" s="246"/>
      <c r="AO199" s="246"/>
      <c r="AP199" s="246"/>
      <c r="AQ199" s="246"/>
      <c r="AR199" s="246"/>
      <c r="AS199" s="246"/>
      <c r="AT199" s="246"/>
      <c r="AU199" s="246"/>
      <c r="AV199" s="246"/>
      <c r="AW199" s="246"/>
      <c r="AX199" s="246"/>
      <c r="AY199" s="246"/>
      <c r="AZ199" s="246"/>
      <c r="BA199" s="246"/>
      <c r="BB199" s="246"/>
      <c r="BC199" s="246"/>
      <c r="BD199" s="246"/>
      <c r="BE199" s="246"/>
      <c r="BF199" s="246"/>
      <c r="BG199" s="246"/>
      <c r="BH199" s="246"/>
      <c r="BI199" s="246"/>
      <c r="BJ199" s="246"/>
      <c r="BK199" s="246"/>
    </row>
    <row r="200" spans="1:63" s="386" customFormat="1" ht="18.75" x14ac:dyDescent="0.25">
      <c r="A200" s="150" t="s">
        <v>198</v>
      </c>
      <c r="B200" s="412" t="s">
        <v>161</v>
      </c>
      <c r="C200" s="413">
        <f>C201+C203+C205</f>
        <v>0</v>
      </c>
      <c r="D200" s="413">
        <f>D201+D203+D205</f>
        <v>0</v>
      </c>
      <c r="E200" s="413">
        <f>E201+E203+E205</f>
        <v>0</v>
      </c>
      <c r="F200" s="145" t="e">
        <f t="shared" si="27"/>
        <v>#DIV/0!</v>
      </c>
      <c r="G200" s="413">
        <f>G201+G203+G205</f>
        <v>0</v>
      </c>
      <c r="H200" s="413">
        <f>H201+H203+H205</f>
        <v>0</v>
      </c>
      <c r="I200" s="413" t="e">
        <f t="shared" si="26"/>
        <v>#DIV/0!</v>
      </c>
      <c r="J200" s="414"/>
      <c r="K200" s="414"/>
      <c r="L200" s="414"/>
      <c r="M200" s="414"/>
      <c r="N200" s="414"/>
      <c r="O200" s="414"/>
      <c r="P200" s="414"/>
      <c r="Q200" s="414"/>
      <c r="R200" s="414"/>
      <c r="S200" s="414"/>
      <c r="T200" s="414"/>
      <c r="U200" s="414"/>
      <c r="V200" s="414"/>
      <c r="W200" s="414"/>
      <c r="X200" s="414"/>
      <c r="Y200" s="414"/>
      <c r="Z200" s="414"/>
      <c r="AA200" s="414"/>
      <c r="AB200" s="414"/>
      <c r="AC200" s="352"/>
      <c r="AD200" s="352"/>
      <c r="AE200" s="352"/>
      <c r="AF200" s="352"/>
      <c r="AG200" s="352"/>
      <c r="AH200" s="352"/>
      <c r="AI200" s="352"/>
      <c r="AJ200" s="352"/>
      <c r="AK200" s="352"/>
      <c r="AL200" s="352"/>
      <c r="AM200" s="352"/>
      <c r="AN200" s="352"/>
      <c r="AO200" s="352"/>
      <c r="AP200" s="352"/>
      <c r="AQ200" s="352"/>
      <c r="AR200" s="352"/>
      <c r="AS200" s="352"/>
      <c r="AT200" s="352"/>
      <c r="AU200" s="352"/>
      <c r="AV200" s="352"/>
      <c r="AW200" s="352"/>
      <c r="AX200" s="352"/>
      <c r="AY200" s="352"/>
      <c r="AZ200" s="352"/>
      <c r="BA200" s="352"/>
      <c r="BB200" s="352"/>
      <c r="BC200" s="352"/>
      <c r="BD200" s="352"/>
      <c r="BE200" s="352"/>
      <c r="BF200" s="352"/>
      <c r="BG200" s="352"/>
      <c r="BH200" s="352"/>
      <c r="BI200" s="352"/>
      <c r="BJ200" s="385"/>
      <c r="BK200" s="385"/>
    </row>
    <row r="201" spans="1:63" s="393" customFormat="1" ht="21" customHeight="1" x14ac:dyDescent="0.25">
      <c r="A201" s="242" t="s">
        <v>33</v>
      </c>
      <c r="B201" s="426" t="s">
        <v>181</v>
      </c>
      <c r="C201" s="427">
        <f>C202</f>
        <v>0</v>
      </c>
      <c r="D201" s="427">
        <f>D202</f>
        <v>0</v>
      </c>
      <c r="E201" s="427">
        <f>E202</f>
        <v>0</v>
      </c>
      <c r="F201" s="97" t="e">
        <f t="shared" si="27"/>
        <v>#DIV/0!</v>
      </c>
      <c r="G201" s="427">
        <f>G202</f>
        <v>0</v>
      </c>
      <c r="H201" s="427">
        <f>H202</f>
        <v>0</v>
      </c>
      <c r="I201" s="427" t="e">
        <f t="shared" si="26"/>
        <v>#DIV/0!</v>
      </c>
      <c r="J201" s="428"/>
      <c r="K201" s="428"/>
      <c r="L201" s="428"/>
      <c r="M201" s="428"/>
      <c r="N201" s="428"/>
      <c r="O201" s="428"/>
      <c r="P201" s="428"/>
      <c r="Q201" s="428"/>
      <c r="R201" s="428"/>
      <c r="S201" s="428"/>
      <c r="T201" s="428"/>
      <c r="U201" s="428"/>
      <c r="V201" s="428"/>
      <c r="W201" s="428"/>
      <c r="X201" s="428"/>
      <c r="Y201" s="428"/>
      <c r="Z201" s="428"/>
      <c r="AA201" s="428"/>
      <c r="AB201" s="428"/>
      <c r="AC201" s="352"/>
      <c r="AD201" s="352"/>
      <c r="AE201" s="352"/>
      <c r="AF201" s="352"/>
      <c r="AG201" s="352"/>
      <c r="AH201" s="352"/>
      <c r="AI201" s="352"/>
      <c r="AJ201" s="352"/>
      <c r="AK201" s="352"/>
      <c r="AL201" s="352"/>
      <c r="AM201" s="352"/>
      <c r="AN201" s="352"/>
      <c r="AO201" s="352"/>
      <c r="AP201" s="352"/>
      <c r="AQ201" s="352"/>
      <c r="AR201" s="352"/>
      <c r="AS201" s="352"/>
      <c r="AT201" s="352"/>
      <c r="AU201" s="352"/>
      <c r="AV201" s="352"/>
      <c r="AW201" s="352"/>
      <c r="AX201" s="352"/>
      <c r="AY201" s="352"/>
      <c r="AZ201" s="352"/>
      <c r="BA201" s="352"/>
      <c r="BB201" s="352"/>
      <c r="BC201" s="352"/>
      <c r="BD201" s="352"/>
      <c r="BE201" s="352"/>
      <c r="BF201" s="352"/>
      <c r="BG201" s="352"/>
      <c r="BH201" s="352"/>
      <c r="BI201" s="352"/>
      <c r="BJ201" s="392"/>
      <c r="BK201" s="392"/>
    </row>
    <row r="202" spans="1:63" s="343" customFormat="1" ht="18.75" x14ac:dyDescent="0.3">
      <c r="A202" s="384" t="s">
        <v>199</v>
      </c>
      <c r="B202" s="272">
        <v>2250132</v>
      </c>
      <c r="C202" s="429"/>
      <c r="D202" s="184">
        <f>H202</f>
        <v>0</v>
      </c>
      <c r="E202" s="184">
        <f t="shared" ref="E202" si="38">C202-D202</f>
        <v>0</v>
      </c>
      <c r="F202" s="76" t="e">
        <f t="shared" si="27"/>
        <v>#DIV/0!</v>
      </c>
      <c r="G202" s="184"/>
      <c r="H202" s="184"/>
      <c r="I202" s="184" t="e">
        <f t="shared" si="26"/>
        <v>#DIV/0!</v>
      </c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340"/>
      <c r="AD202" s="340"/>
      <c r="AE202" s="340"/>
      <c r="AF202" s="340"/>
      <c r="AG202" s="341"/>
      <c r="AH202" s="341"/>
      <c r="AI202" s="341"/>
      <c r="AJ202" s="341"/>
      <c r="AK202" s="341"/>
      <c r="AL202" s="341"/>
      <c r="AM202" s="341"/>
      <c r="AN202" s="341"/>
      <c r="AO202" s="341"/>
      <c r="AP202" s="341"/>
      <c r="AQ202" s="341"/>
      <c r="AR202" s="341"/>
      <c r="AS202" s="341"/>
      <c r="AT202" s="341"/>
      <c r="AU202" s="341"/>
      <c r="AV202" s="341"/>
      <c r="AW202" s="341"/>
      <c r="AX202" s="341"/>
      <c r="AY202" s="341"/>
      <c r="AZ202" s="341"/>
      <c r="BA202" s="341"/>
      <c r="BB202" s="341"/>
      <c r="BC202" s="341"/>
      <c r="BD202" s="341"/>
      <c r="BE202" s="341"/>
      <c r="BF202" s="341"/>
      <c r="BG202" s="341"/>
      <c r="BH202" s="341"/>
      <c r="BI202" s="341"/>
      <c r="BJ202" s="342"/>
      <c r="BK202" s="342"/>
    </row>
    <row r="203" spans="1:63" s="393" customFormat="1" ht="20.25" customHeight="1" x14ac:dyDescent="0.25">
      <c r="A203" s="219" t="s">
        <v>35</v>
      </c>
      <c r="B203" s="349">
        <v>226</v>
      </c>
      <c r="C203" s="350">
        <f>C204</f>
        <v>0</v>
      </c>
      <c r="D203" s="350">
        <f>D204</f>
        <v>0</v>
      </c>
      <c r="E203" s="350">
        <f>E204</f>
        <v>0</v>
      </c>
      <c r="F203" s="97" t="e">
        <f t="shared" si="27"/>
        <v>#DIV/0!</v>
      </c>
      <c r="G203" s="350">
        <f>G204</f>
        <v>0</v>
      </c>
      <c r="H203" s="350">
        <f>H204</f>
        <v>0</v>
      </c>
      <c r="I203" s="350" t="e">
        <f t="shared" si="26"/>
        <v>#DIV/0!</v>
      </c>
      <c r="J203" s="351"/>
      <c r="K203" s="351"/>
      <c r="L203" s="351"/>
      <c r="M203" s="351"/>
      <c r="N203" s="351"/>
      <c r="O203" s="351"/>
      <c r="P203" s="351"/>
      <c r="Q203" s="351"/>
      <c r="R203" s="351"/>
      <c r="S203" s="351"/>
      <c r="T203" s="351"/>
      <c r="U203" s="351"/>
      <c r="V203" s="351"/>
      <c r="W203" s="351"/>
      <c r="X203" s="351"/>
      <c r="Y203" s="351"/>
      <c r="Z203" s="351"/>
      <c r="AA203" s="351"/>
      <c r="AB203" s="351"/>
      <c r="AC203" s="352"/>
      <c r="AD203" s="352"/>
      <c r="AE203" s="352"/>
      <c r="AF203" s="352"/>
      <c r="AG203" s="352"/>
      <c r="AH203" s="352"/>
      <c r="AI203" s="352"/>
      <c r="AJ203" s="352"/>
      <c r="AK203" s="352"/>
      <c r="AL203" s="352"/>
      <c r="AM203" s="352"/>
      <c r="AN203" s="352"/>
      <c r="AO203" s="352"/>
      <c r="AP203" s="352"/>
      <c r="AQ203" s="352"/>
      <c r="AR203" s="352"/>
      <c r="AS203" s="352"/>
      <c r="AT203" s="352"/>
      <c r="AU203" s="352"/>
      <c r="AV203" s="352"/>
      <c r="AW203" s="352"/>
      <c r="AX203" s="352"/>
      <c r="AY203" s="352"/>
      <c r="AZ203" s="352"/>
      <c r="BA203" s="352"/>
      <c r="BB203" s="352"/>
      <c r="BC203" s="352"/>
      <c r="BD203" s="352"/>
      <c r="BE203" s="352"/>
      <c r="BF203" s="352"/>
      <c r="BG203" s="352"/>
      <c r="BH203" s="352"/>
      <c r="BI203" s="352"/>
      <c r="BJ203" s="392"/>
      <c r="BK203" s="392"/>
    </row>
    <row r="204" spans="1:63" s="419" customFormat="1" ht="18.75" x14ac:dyDescent="0.3">
      <c r="A204" s="430" t="s">
        <v>186</v>
      </c>
      <c r="B204" s="272">
        <v>2260048</v>
      </c>
      <c r="C204" s="431"/>
      <c r="D204" s="255">
        <f>H204</f>
        <v>0</v>
      </c>
      <c r="E204" s="184">
        <f t="shared" ref="E204" si="39">C204-D204</f>
        <v>0</v>
      </c>
      <c r="F204" s="76" t="e">
        <f t="shared" si="27"/>
        <v>#DIV/0!</v>
      </c>
      <c r="G204" s="255"/>
      <c r="H204" s="255"/>
      <c r="I204" s="255" t="e">
        <f t="shared" si="26"/>
        <v>#DIV/0!</v>
      </c>
      <c r="J204" s="256"/>
      <c r="K204" s="256"/>
      <c r="L204" s="256"/>
      <c r="M204" s="256"/>
      <c r="N204" s="256"/>
      <c r="O204" s="256"/>
      <c r="P204" s="256"/>
      <c r="Q204" s="256"/>
      <c r="R204" s="256"/>
      <c r="S204" s="256"/>
      <c r="T204" s="256"/>
      <c r="U204" s="256"/>
      <c r="V204" s="256"/>
      <c r="W204" s="256"/>
      <c r="X204" s="256"/>
      <c r="Y204" s="256"/>
      <c r="Z204" s="256"/>
      <c r="AA204" s="256"/>
      <c r="AB204" s="256"/>
      <c r="AC204" s="327"/>
      <c r="AD204" s="327"/>
      <c r="AE204" s="327"/>
      <c r="AF204" s="327"/>
      <c r="AG204" s="328"/>
      <c r="AH204" s="328"/>
      <c r="AI204" s="328"/>
      <c r="AJ204" s="328"/>
      <c r="AK204" s="328"/>
      <c r="AL204" s="328"/>
      <c r="AM204" s="328"/>
      <c r="AN204" s="328"/>
      <c r="AO204" s="328"/>
      <c r="AP204" s="328"/>
      <c r="AQ204" s="328"/>
      <c r="AR204" s="328"/>
      <c r="AS204" s="328"/>
      <c r="AT204" s="328"/>
      <c r="AU204" s="328"/>
      <c r="AV204" s="328"/>
      <c r="AW204" s="328"/>
      <c r="AX204" s="328"/>
      <c r="AY204" s="328"/>
      <c r="AZ204" s="328"/>
      <c r="BA204" s="328"/>
      <c r="BB204" s="328"/>
      <c r="BC204" s="328"/>
      <c r="BD204" s="328"/>
      <c r="BE204" s="328"/>
      <c r="BF204" s="328"/>
      <c r="BG204" s="328"/>
      <c r="BH204" s="328"/>
      <c r="BI204" s="328"/>
      <c r="BJ204" s="418"/>
      <c r="BK204" s="418"/>
    </row>
    <row r="205" spans="1:63" s="265" customFormat="1" ht="19.5" customHeight="1" x14ac:dyDescent="0.25">
      <c r="A205" s="242" t="s">
        <v>39</v>
      </c>
      <c r="B205" s="349">
        <v>310</v>
      </c>
      <c r="C205" s="350">
        <f>C206</f>
        <v>0</v>
      </c>
      <c r="D205" s="350">
        <f>D206</f>
        <v>0</v>
      </c>
      <c r="E205" s="350">
        <f>E206</f>
        <v>0</v>
      </c>
      <c r="F205" s="97" t="e">
        <f t="shared" si="27"/>
        <v>#DIV/0!</v>
      </c>
      <c r="G205" s="350">
        <f>G206</f>
        <v>0</v>
      </c>
      <c r="H205" s="350">
        <f>H206</f>
        <v>0</v>
      </c>
      <c r="I205" s="350" t="e">
        <f t="shared" si="26"/>
        <v>#DIV/0!</v>
      </c>
      <c r="J205" s="351"/>
      <c r="K205" s="351"/>
      <c r="L205" s="351"/>
      <c r="M205" s="351"/>
      <c r="N205" s="351"/>
      <c r="O205" s="351"/>
      <c r="P205" s="351"/>
      <c r="Q205" s="351"/>
      <c r="R205" s="351"/>
      <c r="S205" s="351"/>
      <c r="T205" s="351"/>
      <c r="U205" s="351"/>
      <c r="V205" s="351"/>
      <c r="W205" s="351"/>
      <c r="X205" s="351"/>
      <c r="Y205" s="351"/>
      <c r="Z205" s="351"/>
      <c r="AA205" s="351"/>
      <c r="AB205" s="351"/>
      <c r="AC205" s="200"/>
      <c r="AD205" s="200"/>
      <c r="AE205" s="200"/>
      <c r="AF205" s="200"/>
      <c r="AG205" s="200"/>
      <c r="AH205" s="200"/>
      <c r="AI205" s="200"/>
      <c r="AJ205" s="200"/>
      <c r="AK205" s="200"/>
      <c r="AL205" s="200"/>
      <c r="AM205" s="200"/>
      <c r="AN205" s="200"/>
      <c r="AO205" s="200"/>
      <c r="AP205" s="200"/>
      <c r="AQ205" s="200"/>
      <c r="AR205" s="200"/>
      <c r="AS205" s="200"/>
      <c r="AT205" s="200"/>
      <c r="AU205" s="200"/>
      <c r="AV205" s="200"/>
      <c r="AW205" s="200"/>
      <c r="AX205" s="200"/>
      <c r="AY205" s="200"/>
      <c r="AZ205" s="200"/>
      <c r="BA205" s="200"/>
      <c r="BB205" s="200"/>
      <c r="BC205" s="200"/>
      <c r="BD205" s="200"/>
      <c r="BE205" s="200"/>
      <c r="BF205" s="200"/>
      <c r="BG205" s="200"/>
      <c r="BH205" s="200"/>
      <c r="BI205" s="200"/>
      <c r="BJ205" s="264"/>
      <c r="BK205" s="264"/>
    </row>
    <row r="206" spans="1:63" s="436" customFormat="1" ht="18.75" x14ac:dyDescent="0.3">
      <c r="A206" s="339" t="s">
        <v>194</v>
      </c>
      <c r="B206" s="231">
        <v>3100026</v>
      </c>
      <c r="C206" s="432"/>
      <c r="D206" s="299">
        <f>H206</f>
        <v>0</v>
      </c>
      <c r="E206" s="184">
        <f t="shared" ref="E206" si="40">C206-D206</f>
        <v>0</v>
      </c>
      <c r="F206" s="76" t="e">
        <f t="shared" si="27"/>
        <v>#DIV/0!</v>
      </c>
      <c r="G206" s="299"/>
      <c r="H206" s="299"/>
      <c r="I206" s="299" t="e">
        <f t="shared" si="26"/>
        <v>#DIV/0!</v>
      </c>
      <c r="J206" s="300"/>
      <c r="K206" s="300"/>
      <c r="L206" s="300"/>
      <c r="M206" s="300"/>
      <c r="N206" s="300"/>
      <c r="O206" s="300"/>
      <c r="P206" s="300"/>
      <c r="Q206" s="300"/>
      <c r="R206" s="300"/>
      <c r="S206" s="300"/>
      <c r="T206" s="300"/>
      <c r="U206" s="300"/>
      <c r="V206" s="300"/>
      <c r="W206" s="300"/>
      <c r="X206" s="300"/>
      <c r="Y206" s="300"/>
      <c r="Z206" s="300"/>
      <c r="AA206" s="300"/>
      <c r="AB206" s="300"/>
      <c r="AC206" s="433"/>
      <c r="AD206" s="433"/>
      <c r="AE206" s="433"/>
      <c r="AF206" s="433"/>
      <c r="AG206" s="434"/>
      <c r="AH206" s="434"/>
      <c r="AI206" s="434"/>
      <c r="AJ206" s="434"/>
      <c r="AK206" s="434"/>
      <c r="AL206" s="434"/>
      <c r="AM206" s="434"/>
      <c r="AN206" s="434"/>
      <c r="AO206" s="434"/>
      <c r="AP206" s="434"/>
      <c r="AQ206" s="434"/>
      <c r="AR206" s="434"/>
      <c r="AS206" s="434"/>
      <c r="AT206" s="434"/>
      <c r="AU206" s="434"/>
      <c r="AV206" s="434"/>
      <c r="AW206" s="434"/>
      <c r="AX206" s="434"/>
      <c r="AY206" s="434"/>
      <c r="AZ206" s="434"/>
      <c r="BA206" s="434"/>
      <c r="BB206" s="434"/>
      <c r="BC206" s="434"/>
      <c r="BD206" s="434"/>
      <c r="BE206" s="434"/>
      <c r="BF206" s="434"/>
      <c r="BG206" s="434"/>
      <c r="BH206" s="434"/>
      <c r="BI206" s="434"/>
      <c r="BJ206" s="435"/>
      <c r="BK206" s="435"/>
    </row>
    <row r="207" spans="1:63" s="386" customFormat="1" ht="18.75" x14ac:dyDescent="0.25">
      <c r="A207" s="150" t="s">
        <v>200</v>
      </c>
      <c r="B207" s="412" t="s">
        <v>172</v>
      </c>
      <c r="C207" s="413">
        <f>C208+C212+C210+C215</f>
        <v>0</v>
      </c>
      <c r="D207" s="413">
        <f>D208+D212+D210+D215</f>
        <v>0</v>
      </c>
      <c r="E207" s="413">
        <f>E208+E212+E210+E215</f>
        <v>0</v>
      </c>
      <c r="F207" s="145" t="e">
        <f t="shared" si="27"/>
        <v>#DIV/0!</v>
      </c>
      <c r="G207" s="413">
        <f>G208+G212+G210+G215</f>
        <v>0</v>
      </c>
      <c r="H207" s="413">
        <f>H208+H212+H210+H215</f>
        <v>0</v>
      </c>
      <c r="I207" s="413" t="e">
        <f t="shared" si="26"/>
        <v>#DIV/0!</v>
      </c>
      <c r="J207" s="414"/>
      <c r="K207" s="414"/>
      <c r="L207" s="414"/>
      <c r="M207" s="414"/>
      <c r="N207" s="414"/>
      <c r="O207" s="414"/>
      <c r="P207" s="414"/>
      <c r="Q207" s="414"/>
      <c r="R207" s="414"/>
      <c r="S207" s="414"/>
      <c r="T207" s="414"/>
      <c r="U207" s="414"/>
      <c r="V207" s="414"/>
      <c r="W207" s="414"/>
      <c r="X207" s="414"/>
      <c r="Y207" s="414"/>
      <c r="Z207" s="414"/>
      <c r="AA207" s="414"/>
      <c r="AB207" s="414"/>
      <c r="AC207" s="352"/>
      <c r="AD207" s="352"/>
      <c r="AE207" s="352"/>
      <c r="AF207" s="352"/>
      <c r="AG207" s="352"/>
      <c r="AH207" s="352"/>
      <c r="AI207" s="352"/>
      <c r="AJ207" s="352"/>
      <c r="AK207" s="352"/>
      <c r="AL207" s="352"/>
      <c r="AM207" s="352"/>
      <c r="AN207" s="352"/>
      <c r="AO207" s="352"/>
      <c r="AP207" s="352"/>
      <c r="AQ207" s="352"/>
      <c r="AR207" s="352"/>
      <c r="AS207" s="352"/>
      <c r="AT207" s="352"/>
      <c r="AU207" s="352"/>
      <c r="AV207" s="352"/>
      <c r="AW207" s="352"/>
      <c r="AX207" s="352"/>
      <c r="AY207" s="352"/>
      <c r="AZ207" s="352"/>
      <c r="BA207" s="352"/>
      <c r="BB207" s="352"/>
      <c r="BC207" s="352"/>
      <c r="BD207" s="352"/>
      <c r="BE207" s="352"/>
      <c r="BF207" s="352"/>
      <c r="BG207" s="352"/>
      <c r="BH207" s="352"/>
      <c r="BI207" s="352"/>
      <c r="BJ207" s="385"/>
      <c r="BK207" s="385"/>
    </row>
    <row r="208" spans="1:63" s="379" customFormat="1" ht="21.75" customHeight="1" x14ac:dyDescent="0.25">
      <c r="A208" s="242" t="s">
        <v>33</v>
      </c>
      <c r="B208" s="349" t="s">
        <v>181</v>
      </c>
      <c r="C208" s="350">
        <f>C209</f>
        <v>0</v>
      </c>
      <c r="D208" s="350">
        <f>D209</f>
        <v>0</v>
      </c>
      <c r="E208" s="350">
        <f>E209</f>
        <v>0</v>
      </c>
      <c r="F208" s="97" t="e">
        <f t="shared" si="27"/>
        <v>#DIV/0!</v>
      </c>
      <c r="G208" s="350">
        <f>G209</f>
        <v>0</v>
      </c>
      <c r="H208" s="350">
        <f>H209</f>
        <v>0</v>
      </c>
      <c r="I208" s="350" t="e">
        <f t="shared" si="26"/>
        <v>#DIV/0!</v>
      </c>
      <c r="J208" s="351"/>
      <c r="K208" s="351"/>
      <c r="L208" s="351"/>
      <c r="M208" s="351"/>
      <c r="N208" s="351"/>
      <c r="O208" s="351"/>
      <c r="P208" s="351"/>
      <c r="Q208" s="351"/>
      <c r="R208" s="351"/>
      <c r="S208" s="351"/>
      <c r="T208" s="351"/>
      <c r="U208" s="351"/>
      <c r="V208" s="351"/>
      <c r="W208" s="351"/>
      <c r="X208" s="351"/>
      <c r="Y208" s="351"/>
      <c r="Z208" s="351"/>
      <c r="AA208" s="351"/>
      <c r="AB208" s="351"/>
      <c r="AC208" s="327"/>
      <c r="AD208" s="327"/>
      <c r="AE208" s="327"/>
      <c r="AF208" s="327"/>
      <c r="AG208" s="327"/>
      <c r="AH208" s="327"/>
      <c r="AI208" s="327"/>
      <c r="AJ208" s="327"/>
      <c r="AK208" s="327"/>
      <c r="AL208" s="327"/>
      <c r="AM208" s="327"/>
      <c r="AN208" s="327"/>
      <c r="AO208" s="327"/>
      <c r="AP208" s="327"/>
      <c r="AQ208" s="327"/>
      <c r="AR208" s="327"/>
      <c r="AS208" s="327"/>
      <c r="AT208" s="327"/>
      <c r="AU208" s="327"/>
      <c r="AV208" s="327"/>
      <c r="AW208" s="327"/>
      <c r="AX208" s="327"/>
      <c r="AY208" s="327"/>
      <c r="AZ208" s="327"/>
      <c r="BA208" s="327"/>
      <c r="BB208" s="327"/>
      <c r="BC208" s="327"/>
      <c r="BD208" s="327"/>
      <c r="BE208" s="327"/>
      <c r="BF208" s="327"/>
      <c r="BG208" s="327"/>
      <c r="BH208" s="327"/>
      <c r="BI208" s="327"/>
      <c r="BJ208" s="378"/>
      <c r="BK208" s="378"/>
    </row>
    <row r="209" spans="1:63" s="248" customFormat="1" ht="18.75" x14ac:dyDescent="0.3">
      <c r="A209" s="361" t="s">
        <v>184</v>
      </c>
      <c r="B209" s="231">
        <v>2250135</v>
      </c>
      <c r="C209" s="362"/>
      <c r="D209" s="198">
        <f>H209</f>
        <v>0</v>
      </c>
      <c r="E209" s="184">
        <f t="shared" ref="E209" si="41">C209-D209</f>
        <v>0</v>
      </c>
      <c r="F209" s="76" t="e">
        <f t="shared" si="27"/>
        <v>#DIV/0!</v>
      </c>
      <c r="G209" s="198"/>
      <c r="H209" s="198"/>
      <c r="I209" s="198" t="e">
        <f t="shared" si="26"/>
        <v>#DIV/0!</v>
      </c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  <c r="T209" s="199"/>
      <c r="U209" s="199"/>
      <c r="V209" s="199"/>
      <c r="W209" s="199"/>
      <c r="X209" s="199"/>
      <c r="Y209" s="199"/>
      <c r="Z209" s="199"/>
      <c r="AA209" s="199"/>
      <c r="AB209" s="199"/>
      <c r="AC209" s="233"/>
      <c r="AD209" s="233"/>
      <c r="AE209" s="233"/>
      <c r="AF209" s="233"/>
      <c r="AG209" s="246"/>
      <c r="AH209" s="246"/>
      <c r="AI209" s="246"/>
      <c r="AJ209" s="246"/>
      <c r="AK209" s="246"/>
      <c r="AL209" s="246"/>
      <c r="AM209" s="246"/>
      <c r="AN209" s="246"/>
      <c r="AO209" s="246"/>
      <c r="AP209" s="246"/>
      <c r="AQ209" s="246"/>
      <c r="AR209" s="246"/>
      <c r="AS209" s="246"/>
      <c r="AT209" s="246"/>
      <c r="AU209" s="246"/>
      <c r="AV209" s="246"/>
      <c r="AW209" s="246"/>
      <c r="AX209" s="246"/>
      <c r="AY209" s="246"/>
      <c r="AZ209" s="246"/>
      <c r="BA209" s="246"/>
      <c r="BB209" s="246"/>
      <c r="BC209" s="246"/>
      <c r="BD209" s="246"/>
      <c r="BE209" s="246"/>
      <c r="BF209" s="246"/>
      <c r="BG209" s="246"/>
      <c r="BH209" s="246"/>
      <c r="BI209" s="246"/>
      <c r="BJ209" s="247"/>
      <c r="BK209" s="247"/>
    </row>
    <row r="210" spans="1:63" s="393" customFormat="1" ht="20.25" customHeight="1" x14ac:dyDescent="0.25">
      <c r="A210" s="219" t="s">
        <v>35</v>
      </c>
      <c r="B210" s="349">
        <v>226</v>
      </c>
      <c r="C210" s="350">
        <f>C211</f>
        <v>0</v>
      </c>
      <c r="D210" s="350">
        <f>D211</f>
        <v>0</v>
      </c>
      <c r="E210" s="350">
        <f>E211</f>
        <v>0</v>
      </c>
      <c r="F210" s="97" t="e">
        <f t="shared" si="27"/>
        <v>#DIV/0!</v>
      </c>
      <c r="G210" s="350">
        <f>G211</f>
        <v>0</v>
      </c>
      <c r="H210" s="350">
        <f>H211</f>
        <v>0</v>
      </c>
      <c r="I210" s="350" t="e">
        <f t="shared" si="26"/>
        <v>#DIV/0!</v>
      </c>
      <c r="J210" s="351"/>
      <c r="K210" s="351"/>
      <c r="L210" s="351"/>
      <c r="M210" s="351"/>
      <c r="N210" s="351"/>
      <c r="O210" s="351"/>
      <c r="P210" s="351"/>
      <c r="Q210" s="351"/>
      <c r="R210" s="351"/>
      <c r="S210" s="351"/>
      <c r="T210" s="351"/>
      <c r="U210" s="351"/>
      <c r="V210" s="351"/>
      <c r="W210" s="351"/>
      <c r="X210" s="351"/>
      <c r="Y210" s="351"/>
      <c r="Z210" s="351"/>
      <c r="AA210" s="351"/>
      <c r="AB210" s="351"/>
      <c r="AC210" s="352"/>
      <c r="AD210" s="352"/>
      <c r="AE210" s="352"/>
      <c r="AF210" s="352"/>
      <c r="AG210" s="352"/>
      <c r="AH210" s="352"/>
      <c r="AI210" s="352"/>
      <c r="AJ210" s="352"/>
      <c r="AK210" s="352"/>
      <c r="AL210" s="352"/>
      <c r="AM210" s="352"/>
      <c r="AN210" s="352"/>
      <c r="AO210" s="352"/>
      <c r="AP210" s="352"/>
      <c r="AQ210" s="352"/>
      <c r="AR210" s="352"/>
      <c r="AS210" s="352"/>
      <c r="AT210" s="352"/>
      <c r="AU210" s="352"/>
      <c r="AV210" s="352"/>
      <c r="AW210" s="352"/>
      <c r="AX210" s="352"/>
      <c r="AY210" s="352"/>
      <c r="AZ210" s="352"/>
      <c r="BA210" s="352"/>
      <c r="BB210" s="352"/>
      <c r="BC210" s="352"/>
      <c r="BD210" s="352"/>
      <c r="BE210" s="352"/>
      <c r="BF210" s="352"/>
      <c r="BG210" s="352"/>
      <c r="BH210" s="352"/>
      <c r="BI210" s="352"/>
      <c r="BJ210" s="392"/>
      <c r="BK210" s="392"/>
    </row>
    <row r="211" spans="1:63" s="419" customFormat="1" ht="18.75" x14ac:dyDescent="0.3">
      <c r="A211" s="430" t="s">
        <v>186</v>
      </c>
      <c r="B211" s="272">
        <v>2260048</v>
      </c>
      <c r="C211" s="362"/>
      <c r="D211" s="255">
        <f>H211</f>
        <v>0</v>
      </c>
      <c r="E211" s="184">
        <f t="shared" ref="E211" si="42">C211-D211</f>
        <v>0</v>
      </c>
      <c r="F211" s="76" t="e">
        <f t="shared" si="27"/>
        <v>#DIV/0!</v>
      </c>
      <c r="G211" s="255"/>
      <c r="H211" s="255"/>
      <c r="I211" s="255" t="e">
        <f t="shared" si="26"/>
        <v>#DIV/0!</v>
      </c>
      <c r="J211" s="256"/>
      <c r="K211" s="256"/>
      <c r="L211" s="256"/>
      <c r="M211" s="256"/>
      <c r="N211" s="256"/>
      <c r="O211" s="256"/>
      <c r="P211" s="256"/>
      <c r="Q211" s="256"/>
      <c r="R211" s="256"/>
      <c r="S211" s="256"/>
      <c r="T211" s="256"/>
      <c r="U211" s="256"/>
      <c r="V211" s="256"/>
      <c r="W211" s="256"/>
      <c r="X211" s="256"/>
      <c r="Y211" s="256"/>
      <c r="Z211" s="256"/>
      <c r="AA211" s="256"/>
      <c r="AB211" s="256"/>
      <c r="AC211" s="327"/>
      <c r="AD211" s="327"/>
      <c r="AE211" s="327"/>
      <c r="AF211" s="327"/>
      <c r="AG211" s="328"/>
      <c r="AH211" s="328"/>
      <c r="AI211" s="328"/>
      <c r="AJ211" s="328"/>
      <c r="AK211" s="328"/>
      <c r="AL211" s="328"/>
      <c r="AM211" s="328"/>
      <c r="AN211" s="328"/>
      <c r="AO211" s="328"/>
      <c r="AP211" s="328"/>
      <c r="AQ211" s="328"/>
      <c r="AR211" s="328"/>
      <c r="AS211" s="328"/>
      <c r="AT211" s="328"/>
      <c r="AU211" s="328"/>
      <c r="AV211" s="328"/>
      <c r="AW211" s="328"/>
      <c r="AX211" s="328"/>
      <c r="AY211" s="328"/>
      <c r="AZ211" s="328"/>
      <c r="BA211" s="328"/>
      <c r="BB211" s="328"/>
      <c r="BC211" s="328"/>
      <c r="BD211" s="328"/>
      <c r="BE211" s="328"/>
      <c r="BF211" s="328"/>
      <c r="BG211" s="328"/>
      <c r="BH211" s="328"/>
      <c r="BI211" s="328"/>
      <c r="BJ211" s="418"/>
      <c r="BK211" s="418"/>
    </row>
    <row r="212" spans="1:63" s="265" customFormat="1" ht="21" customHeight="1" x14ac:dyDescent="0.25">
      <c r="A212" s="242" t="s">
        <v>39</v>
      </c>
      <c r="B212" s="349">
        <v>310</v>
      </c>
      <c r="C212" s="350">
        <f>SUM(C213:C214)</f>
        <v>0</v>
      </c>
      <c r="D212" s="350">
        <f>SUM(D213:D214)</f>
        <v>0</v>
      </c>
      <c r="E212" s="350">
        <f>SUM(E213:E214)</f>
        <v>0</v>
      </c>
      <c r="F212" s="97" t="e">
        <f t="shared" si="27"/>
        <v>#DIV/0!</v>
      </c>
      <c r="G212" s="350">
        <f>SUM(G213:G214)</f>
        <v>0</v>
      </c>
      <c r="H212" s="350">
        <f>SUM(H213:H214)</f>
        <v>0</v>
      </c>
      <c r="I212" s="350" t="e">
        <f t="shared" si="26"/>
        <v>#DIV/0!</v>
      </c>
      <c r="J212" s="351"/>
      <c r="K212" s="351"/>
      <c r="L212" s="351"/>
      <c r="M212" s="351"/>
      <c r="N212" s="351"/>
      <c r="O212" s="351"/>
      <c r="P212" s="351"/>
      <c r="Q212" s="351"/>
      <c r="R212" s="351"/>
      <c r="S212" s="351"/>
      <c r="T212" s="351"/>
      <c r="U212" s="351"/>
      <c r="V212" s="351"/>
      <c r="W212" s="351"/>
      <c r="X212" s="351"/>
      <c r="Y212" s="351"/>
      <c r="Z212" s="351"/>
      <c r="AA212" s="351"/>
      <c r="AB212" s="351"/>
      <c r="AC212" s="200"/>
      <c r="AD212" s="200"/>
      <c r="AE212" s="200"/>
      <c r="AF212" s="200"/>
      <c r="AG212" s="200"/>
      <c r="AH212" s="200"/>
      <c r="AI212" s="200"/>
      <c r="AJ212" s="200"/>
      <c r="AK212" s="200"/>
      <c r="AL212" s="200"/>
      <c r="AM212" s="200"/>
      <c r="AN212" s="200"/>
      <c r="AO212" s="200"/>
      <c r="AP212" s="200"/>
      <c r="AQ212" s="200"/>
      <c r="AR212" s="200"/>
      <c r="AS212" s="200"/>
      <c r="AT212" s="200"/>
      <c r="AU212" s="200"/>
      <c r="AV212" s="200"/>
      <c r="AW212" s="200"/>
      <c r="AX212" s="200"/>
      <c r="AY212" s="200"/>
      <c r="AZ212" s="200"/>
      <c r="BA212" s="200"/>
      <c r="BB212" s="200"/>
      <c r="BC212" s="200"/>
      <c r="BD212" s="200"/>
      <c r="BE212" s="200"/>
      <c r="BF212" s="200"/>
      <c r="BG212" s="200"/>
      <c r="BH212" s="200"/>
      <c r="BI212" s="200"/>
      <c r="BJ212" s="264"/>
      <c r="BK212" s="264"/>
    </row>
    <row r="213" spans="1:63" s="436" customFormat="1" ht="18.75" x14ac:dyDescent="0.3">
      <c r="A213" s="339" t="s">
        <v>194</v>
      </c>
      <c r="B213" s="231">
        <v>3100026</v>
      </c>
      <c r="C213" s="362"/>
      <c r="D213" s="299">
        <f>H213</f>
        <v>0</v>
      </c>
      <c r="E213" s="184">
        <f t="shared" ref="E213:E216" si="43">C213-D213</f>
        <v>0</v>
      </c>
      <c r="F213" s="76" t="e">
        <f t="shared" si="27"/>
        <v>#DIV/0!</v>
      </c>
      <c r="G213" s="299"/>
      <c r="H213" s="299"/>
      <c r="I213" s="299" t="e">
        <f t="shared" si="26"/>
        <v>#DIV/0!</v>
      </c>
      <c r="J213" s="300"/>
      <c r="K213" s="300"/>
      <c r="L213" s="300"/>
      <c r="M213" s="300"/>
      <c r="N213" s="300"/>
      <c r="O213" s="300"/>
      <c r="P213" s="300"/>
      <c r="Q213" s="300"/>
      <c r="R213" s="300"/>
      <c r="S213" s="300"/>
      <c r="T213" s="300"/>
      <c r="U213" s="300"/>
      <c r="V213" s="300"/>
      <c r="W213" s="300"/>
      <c r="X213" s="300"/>
      <c r="Y213" s="300"/>
      <c r="Z213" s="300"/>
      <c r="AA213" s="300"/>
      <c r="AB213" s="300"/>
      <c r="AC213" s="433"/>
      <c r="AD213" s="433"/>
      <c r="AE213" s="433"/>
      <c r="AF213" s="433"/>
      <c r="AG213" s="434"/>
      <c r="AH213" s="434"/>
      <c r="AI213" s="434"/>
      <c r="AJ213" s="434"/>
      <c r="AK213" s="434"/>
      <c r="AL213" s="434"/>
      <c r="AM213" s="434"/>
      <c r="AN213" s="434"/>
      <c r="AO213" s="434"/>
      <c r="AP213" s="434"/>
      <c r="AQ213" s="434"/>
      <c r="AR213" s="434"/>
      <c r="AS213" s="434"/>
      <c r="AT213" s="434"/>
      <c r="AU213" s="434"/>
      <c r="AV213" s="434"/>
      <c r="AW213" s="434"/>
      <c r="AX213" s="434"/>
      <c r="AY213" s="434"/>
      <c r="AZ213" s="434"/>
      <c r="BA213" s="434"/>
      <c r="BB213" s="434"/>
      <c r="BC213" s="434"/>
      <c r="BD213" s="434"/>
      <c r="BE213" s="434"/>
      <c r="BF213" s="434"/>
      <c r="BG213" s="434"/>
      <c r="BH213" s="434"/>
      <c r="BI213" s="434"/>
      <c r="BJ213" s="435"/>
      <c r="BK213" s="435"/>
    </row>
    <row r="214" spans="1:63" s="423" customFormat="1" ht="18.75" x14ac:dyDescent="0.3">
      <c r="A214" s="268" t="s">
        <v>196</v>
      </c>
      <c r="B214" s="317">
        <v>3100121</v>
      </c>
      <c r="C214" s="364"/>
      <c r="D214" s="198">
        <f>H214</f>
        <v>0</v>
      </c>
      <c r="E214" s="184">
        <f t="shared" si="43"/>
        <v>0</v>
      </c>
      <c r="F214" s="76" t="e">
        <f t="shared" si="27"/>
        <v>#DIV/0!</v>
      </c>
      <c r="G214" s="198"/>
      <c r="H214" s="198"/>
      <c r="I214" s="198" t="e">
        <f t="shared" si="26"/>
        <v>#DIV/0!</v>
      </c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  <c r="T214" s="199"/>
      <c r="U214" s="199"/>
      <c r="V214" s="199"/>
      <c r="W214" s="199"/>
      <c r="X214" s="199"/>
      <c r="Y214" s="199"/>
      <c r="Z214" s="199"/>
      <c r="AA214" s="199"/>
      <c r="AB214" s="199"/>
      <c r="AC214" s="233"/>
      <c r="AD214" s="233"/>
      <c r="AE214" s="233"/>
      <c r="AF214" s="233"/>
      <c r="AG214" s="246"/>
      <c r="AH214" s="246"/>
      <c r="AI214" s="246"/>
      <c r="AJ214" s="246"/>
      <c r="AK214" s="246"/>
      <c r="AL214" s="246"/>
      <c r="AM214" s="246"/>
      <c r="AN214" s="246"/>
      <c r="AO214" s="246"/>
      <c r="AP214" s="246"/>
      <c r="AQ214" s="246"/>
      <c r="AR214" s="246"/>
      <c r="AS214" s="246"/>
      <c r="AT214" s="246"/>
      <c r="AU214" s="246"/>
      <c r="AV214" s="246"/>
      <c r="AW214" s="246"/>
      <c r="AX214" s="246"/>
      <c r="AY214" s="246"/>
      <c r="AZ214" s="246"/>
      <c r="BA214" s="246"/>
      <c r="BB214" s="246"/>
      <c r="BC214" s="246"/>
      <c r="BD214" s="246"/>
      <c r="BE214" s="246"/>
      <c r="BF214" s="246"/>
      <c r="BG214" s="246"/>
      <c r="BH214" s="246"/>
      <c r="BI214" s="246"/>
      <c r="BJ214" s="246"/>
      <c r="BK214" s="246"/>
    </row>
    <row r="215" spans="1:63" s="265" customFormat="1" ht="21.75" customHeight="1" x14ac:dyDescent="0.25">
      <c r="A215" s="242" t="s">
        <v>44</v>
      </c>
      <c r="B215" s="349">
        <v>346</v>
      </c>
      <c r="C215" s="350">
        <f>C216</f>
        <v>0</v>
      </c>
      <c r="D215" s="350">
        <f>D216</f>
        <v>0</v>
      </c>
      <c r="E215" s="350">
        <f>E216</f>
        <v>0</v>
      </c>
      <c r="F215" s="97" t="e">
        <f t="shared" si="27"/>
        <v>#DIV/0!</v>
      </c>
      <c r="G215" s="350">
        <f>G216</f>
        <v>0</v>
      </c>
      <c r="H215" s="350">
        <f>H216</f>
        <v>0</v>
      </c>
      <c r="I215" s="350" t="e">
        <f t="shared" si="26"/>
        <v>#DIV/0!</v>
      </c>
      <c r="J215" s="351"/>
      <c r="K215" s="351"/>
      <c r="L215" s="351"/>
      <c r="M215" s="351"/>
      <c r="N215" s="351"/>
      <c r="O215" s="351"/>
      <c r="P215" s="351"/>
      <c r="Q215" s="351"/>
      <c r="R215" s="351"/>
      <c r="S215" s="351"/>
      <c r="T215" s="351"/>
      <c r="U215" s="351"/>
      <c r="V215" s="351"/>
      <c r="W215" s="351"/>
      <c r="X215" s="351"/>
      <c r="Y215" s="351"/>
      <c r="Z215" s="351"/>
      <c r="AA215" s="351"/>
      <c r="AB215" s="351"/>
      <c r="AC215" s="200"/>
      <c r="AD215" s="200"/>
      <c r="AE215" s="200"/>
      <c r="AF215" s="200"/>
      <c r="AG215" s="200"/>
      <c r="AH215" s="200"/>
      <c r="AI215" s="200"/>
      <c r="AJ215" s="200"/>
      <c r="AK215" s="200"/>
      <c r="AL215" s="200"/>
      <c r="AM215" s="200"/>
      <c r="AN215" s="200"/>
      <c r="AO215" s="200"/>
      <c r="AP215" s="200"/>
      <c r="AQ215" s="200"/>
      <c r="AR215" s="200"/>
      <c r="AS215" s="200"/>
      <c r="AT215" s="200"/>
      <c r="AU215" s="200"/>
      <c r="AV215" s="200"/>
      <c r="AW215" s="200"/>
      <c r="AX215" s="200"/>
      <c r="AY215" s="200"/>
      <c r="AZ215" s="200"/>
      <c r="BA215" s="200"/>
      <c r="BB215" s="200"/>
      <c r="BC215" s="200"/>
      <c r="BD215" s="200"/>
      <c r="BE215" s="200"/>
      <c r="BF215" s="200"/>
      <c r="BG215" s="200"/>
      <c r="BH215" s="200"/>
      <c r="BI215" s="200"/>
      <c r="BJ215" s="264"/>
      <c r="BK215" s="264"/>
    </row>
    <row r="216" spans="1:63" s="423" customFormat="1" ht="21.75" customHeight="1" x14ac:dyDescent="0.3">
      <c r="A216" s="361" t="s">
        <v>145</v>
      </c>
      <c r="B216" s="272">
        <v>3460030</v>
      </c>
      <c r="C216" s="364"/>
      <c r="D216" s="198">
        <f>H216</f>
        <v>0</v>
      </c>
      <c r="E216" s="184">
        <f t="shared" si="43"/>
        <v>0</v>
      </c>
      <c r="F216" s="76" t="e">
        <f t="shared" si="27"/>
        <v>#DIV/0!</v>
      </c>
      <c r="G216" s="198"/>
      <c r="H216" s="198"/>
      <c r="I216" s="198" t="e">
        <f t="shared" si="26"/>
        <v>#DIV/0!</v>
      </c>
      <c r="J216" s="199"/>
      <c r="K216" s="199"/>
      <c r="L216" s="199"/>
      <c r="M216" s="199"/>
      <c r="N216" s="199"/>
      <c r="O216" s="199"/>
      <c r="P216" s="199"/>
      <c r="Q216" s="199"/>
      <c r="R216" s="199"/>
      <c r="S216" s="199"/>
      <c r="T216" s="199"/>
      <c r="U216" s="199"/>
      <c r="V216" s="199"/>
      <c r="W216" s="199"/>
      <c r="X216" s="199"/>
      <c r="Y216" s="199"/>
      <c r="Z216" s="199"/>
      <c r="AA216" s="199"/>
      <c r="AB216" s="199"/>
      <c r="AC216" s="233"/>
      <c r="AD216" s="233"/>
      <c r="AE216" s="233"/>
      <c r="AF216" s="233"/>
      <c r="AG216" s="246"/>
      <c r="AH216" s="246"/>
      <c r="AI216" s="246"/>
      <c r="AJ216" s="246"/>
      <c r="AK216" s="246"/>
      <c r="AL216" s="246"/>
      <c r="AM216" s="246"/>
      <c r="AN216" s="246"/>
      <c r="AO216" s="246"/>
      <c r="AP216" s="246"/>
      <c r="AQ216" s="246"/>
      <c r="AR216" s="246"/>
      <c r="AS216" s="246"/>
      <c r="AT216" s="246"/>
      <c r="AU216" s="246"/>
      <c r="AV216" s="246"/>
      <c r="AW216" s="246"/>
      <c r="AX216" s="246"/>
      <c r="AY216" s="246"/>
      <c r="AZ216" s="246"/>
      <c r="BA216" s="246"/>
      <c r="BB216" s="246"/>
      <c r="BC216" s="246"/>
      <c r="BD216" s="246"/>
      <c r="BE216" s="246"/>
      <c r="BF216" s="246"/>
      <c r="BG216" s="246"/>
      <c r="BH216" s="246"/>
      <c r="BI216" s="246"/>
      <c r="BJ216" s="246"/>
      <c r="BK216" s="246"/>
    </row>
    <row r="217" spans="1:63" s="441" customFormat="1" ht="62.25" customHeight="1" x14ac:dyDescent="0.25">
      <c r="A217" s="406" t="s">
        <v>201</v>
      </c>
      <c r="B217" s="437" t="s">
        <v>202</v>
      </c>
      <c r="C217" s="438">
        <f t="shared" ref="C217:H217" si="44">C229+C238+C218</f>
        <v>0</v>
      </c>
      <c r="D217" s="438">
        <f t="shared" si="44"/>
        <v>0</v>
      </c>
      <c r="E217" s="438">
        <f t="shared" si="44"/>
        <v>0</v>
      </c>
      <c r="F217" s="137" t="e">
        <f t="shared" si="27"/>
        <v>#DIV/0!</v>
      </c>
      <c r="G217" s="438">
        <f t="shared" si="44"/>
        <v>0</v>
      </c>
      <c r="H217" s="438">
        <f t="shared" si="44"/>
        <v>0</v>
      </c>
      <c r="I217" s="438" t="e">
        <f t="shared" si="26"/>
        <v>#DIV/0!</v>
      </c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  <c r="T217" s="439"/>
      <c r="U217" s="439"/>
      <c r="V217" s="439"/>
      <c r="W217" s="439"/>
      <c r="X217" s="439"/>
      <c r="Y217" s="439"/>
      <c r="Z217" s="439"/>
      <c r="AA217" s="439"/>
      <c r="AB217" s="439"/>
      <c r="AC217" s="200"/>
      <c r="AD217" s="200"/>
      <c r="AE217" s="200"/>
      <c r="AF217" s="200"/>
      <c r="AG217" s="200"/>
      <c r="AH217" s="200"/>
      <c r="AI217" s="200"/>
      <c r="AJ217" s="200"/>
      <c r="AK217" s="200"/>
      <c r="AL217" s="200"/>
      <c r="AM217" s="200"/>
      <c r="AN217" s="200"/>
      <c r="AO217" s="200"/>
      <c r="AP217" s="200"/>
      <c r="AQ217" s="200"/>
      <c r="AR217" s="200"/>
      <c r="AS217" s="200"/>
      <c r="AT217" s="200"/>
      <c r="AU217" s="200"/>
      <c r="AV217" s="200"/>
      <c r="AW217" s="200"/>
      <c r="AX217" s="200"/>
      <c r="AY217" s="200"/>
      <c r="AZ217" s="200"/>
      <c r="BA217" s="200"/>
      <c r="BB217" s="200"/>
      <c r="BC217" s="200"/>
      <c r="BD217" s="200"/>
      <c r="BE217" s="200"/>
      <c r="BF217" s="200"/>
      <c r="BG217" s="200"/>
      <c r="BH217" s="200"/>
      <c r="BI217" s="200"/>
      <c r="BJ217" s="440"/>
      <c r="BK217" s="440"/>
    </row>
    <row r="218" spans="1:63" s="360" customFormat="1" ht="18.75" x14ac:dyDescent="0.25">
      <c r="A218" s="150" t="s">
        <v>203</v>
      </c>
      <c r="B218" s="442" t="s">
        <v>150</v>
      </c>
      <c r="C218" s="443">
        <f>C219+C225</f>
        <v>0</v>
      </c>
      <c r="D218" s="443">
        <f>D219+D225</f>
        <v>0</v>
      </c>
      <c r="E218" s="443">
        <f>E219+E225</f>
        <v>0</v>
      </c>
      <c r="F218" s="145" t="e">
        <f t="shared" si="27"/>
        <v>#DIV/0!</v>
      </c>
      <c r="G218" s="443">
        <f>G219+G225</f>
        <v>0</v>
      </c>
      <c r="H218" s="443">
        <f>H219+H225</f>
        <v>0</v>
      </c>
      <c r="I218" s="443" t="e">
        <f t="shared" si="26"/>
        <v>#DIV/0!</v>
      </c>
      <c r="J218" s="444"/>
      <c r="K218" s="444"/>
      <c r="L218" s="444"/>
      <c r="M218" s="444"/>
      <c r="N218" s="444"/>
      <c r="O218" s="444"/>
      <c r="P218" s="444"/>
      <c r="Q218" s="444"/>
      <c r="R218" s="444"/>
      <c r="S218" s="444"/>
      <c r="T218" s="444"/>
      <c r="U218" s="444"/>
      <c r="V218" s="444"/>
      <c r="W218" s="444"/>
      <c r="X218" s="444"/>
      <c r="Y218" s="444"/>
      <c r="Z218" s="444"/>
      <c r="AA218" s="444"/>
      <c r="AB218" s="444"/>
      <c r="AC218" s="200"/>
      <c r="AD218" s="200"/>
      <c r="AE218" s="200"/>
      <c r="AF218" s="200"/>
      <c r="AG218" s="200"/>
      <c r="AH218" s="200"/>
      <c r="AI218" s="200"/>
      <c r="AJ218" s="200"/>
      <c r="AK218" s="200"/>
      <c r="AL218" s="200"/>
      <c r="AM218" s="200"/>
      <c r="AN218" s="200"/>
      <c r="AO218" s="200"/>
      <c r="AP218" s="200"/>
      <c r="AQ218" s="200"/>
      <c r="AR218" s="200"/>
      <c r="AS218" s="200"/>
      <c r="AT218" s="200"/>
      <c r="AU218" s="200"/>
      <c r="AV218" s="200"/>
      <c r="AW218" s="200"/>
      <c r="AX218" s="200"/>
      <c r="AY218" s="200"/>
      <c r="AZ218" s="200"/>
      <c r="BA218" s="200"/>
      <c r="BB218" s="200"/>
      <c r="BC218" s="200"/>
      <c r="BD218" s="200"/>
      <c r="BE218" s="200"/>
      <c r="BF218" s="200"/>
      <c r="BG218" s="200"/>
      <c r="BH218" s="200"/>
      <c r="BI218" s="200"/>
      <c r="BJ218" s="359"/>
      <c r="BK218" s="359"/>
    </row>
    <row r="219" spans="1:63" s="265" customFormat="1" ht="18" customHeight="1" x14ac:dyDescent="0.25">
      <c r="A219" s="242" t="s">
        <v>33</v>
      </c>
      <c r="B219" s="349">
        <v>225</v>
      </c>
      <c r="C219" s="350">
        <f>SUM(C220:C224)</f>
        <v>0</v>
      </c>
      <c r="D219" s="350">
        <f>SUM(D220:D224)</f>
        <v>0</v>
      </c>
      <c r="E219" s="350">
        <f>SUM(E220:E224)</f>
        <v>0</v>
      </c>
      <c r="F219" s="350" t="e">
        <f>SUM(F220:F224)</f>
        <v>#DIV/0!</v>
      </c>
      <c r="G219" s="350">
        <f>SUM(G220:G224)</f>
        <v>0</v>
      </c>
      <c r="H219" s="350">
        <f>SUM(H221:H224)</f>
        <v>0</v>
      </c>
      <c r="I219" s="350" t="e">
        <f t="shared" ref="I219:I259" si="45">H219/G219*100</f>
        <v>#DIV/0!</v>
      </c>
      <c r="J219" s="351"/>
      <c r="K219" s="351"/>
      <c r="L219" s="351"/>
      <c r="M219" s="351"/>
      <c r="N219" s="351"/>
      <c r="O219" s="351"/>
      <c r="P219" s="351"/>
      <c r="Q219" s="351"/>
      <c r="R219" s="351"/>
      <c r="S219" s="351"/>
      <c r="T219" s="351"/>
      <c r="U219" s="351"/>
      <c r="V219" s="351"/>
      <c r="W219" s="351"/>
      <c r="X219" s="351"/>
      <c r="Y219" s="351"/>
      <c r="Z219" s="351"/>
      <c r="AA219" s="351"/>
      <c r="AB219" s="351"/>
      <c r="AC219" s="200"/>
      <c r="AD219" s="200"/>
      <c r="AE219" s="200"/>
      <c r="AF219" s="200"/>
      <c r="AG219" s="200"/>
      <c r="AH219" s="200"/>
      <c r="AI219" s="200"/>
      <c r="AJ219" s="200"/>
      <c r="AK219" s="200"/>
      <c r="AL219" s="200"/>
      <c r="AM219" s="200"/>
      <c r="AN219" s="200"/>
      <c r="AO219" s="200"/>
      <c r="AP219" s="200"/>
      <c r="AQ219" s="200"/>
      <c r="AR219" s="200"/>
      <c r="AS219" s="200"/>
      <c r="AT219" s="200"/>
      <c r="AU219" s="200"/>
      <c r="AV219" s="200"/>
      <c r="AW219" s="200"/>
      <c r="AX219" s="200"/>
      <c r="AY219" s="200"/>
      <c r="AZ219" s="200"/>
      <c r="BA219" s="200"/>
      <c r="BB219" s="200"/>
      <c r="BC219" s="200"/>
      <c r="BD219" s="200"/>
      <c r="BE219" s="200"/>
      <c r="BF219" s="200"/>
      <c r="BG219" s="200"/>
      <c r="BH219" s="200"/>
      <c r="BI219" s="200"/>
      <c r="BJ219" s="264"/>
      <c r="BK219" s="264"/>
    </row>
    <row r="220" spans="1:63" s="391" customFormat="1" ht="20.25" customHeight="1" x14ac:dyDescent="0.3">
      <c r="A220" s="425" t="s">
        <v>204</v>
      </c>
      <c r="B220" s="317">
        <v>2250104</v>
      </c>
      <c r="C220" s="364"/>
      <c r="D220" s="364"/>
      <c r="E220" s="184">
        <f t="shared" ref="E220:E228" si="46">C220-D220</f>
        <v>0</v>
      </c>
      <c r="F220" s="76"/>
      <c r="G220" s="364"/>
      <c r="H220" s="364"/>
      <c r="I220" s="364"/>
      <c r="J220" s="445"/>
      <c r="K220" s="445"/>
      <c r="L220" s="445"/>
      <c r="M220" s="445"/>
      <c r="N220" s="445"/>
      <c r="O220" s="445"/>
      <c r="P220" s="445"/>
      <c r="Q220" s="445"/>
      <c r="R220" s="445"/>
      <c r="S220" s="445"/>
      <c r="T220" s="445"/>
      <c r="U220" s="445"/>
      <c r="V220" s="445"/>
      <c r="W220" s="445"/>
      <c r="X220" s="445"/>
      <c r="Y220" s="445"/>
      <c r="Z220" s="445"/>
      <c r="AA220" s="445"/>
      <c r="AB220" s="445"/>
      <c r="AC220" s="200"/>
      <c r="AD220" s="200"/>
      <c r="AE220" s="200"/>
      <c r="AF220" s="200"/>
      <c r="AG220" s="200"/>
      <c r="AH220" s="200"/>
      <c r="AI220" s="200"/>
      <c r="AJ220" s="200"/>
      <c r="AK220" s="200"/>
      <c r="AL220" s="200"/>
      <c r="AM220" s="200"/>
      <c r="AN220" s="200"/>
      <c r="AO220" s="200"/>
      <c r="AP220" s="200"/>
      <c r="AQ220" s="200"/>
      <c r="AR220" s="200"/>
      <c r="AS220" s="200"/>
      <c r="AT220" s="200"/>
      <c r="AU220" s="200"/>
      <c r="AV220" s="200"/>
      <c r="AW220" s="200"/>
      <c r="AX220" s="200"/>
      <c r="AY220" s="200"/>
      <c r="AZ220" s="200"/>
      <c r="BA220" s="200"/>
      <c r="BB220" s="200"/>
      <c r="BC220" s="200"/>
      <c r="BD220" s="200"/>
      <c r="BE220" s="200"/>
      <c r="BF220" s="200"/>
      <c r="BG220" s="200"/>
      <c r="BH220" s="200"/>
      <c r="BI220" s="200"/>
      <c r="BJ220" s="200"/>
      <c r="BK220" s="200"/>
    </row>
    <row r="221" spans="1:63" s="447" customFormat="1" ht="18.75" x14ac:dyDescent="0.3">
      <c r="A221" s="387" t="s">
        <v>205</v>
      </c>
      <c r="B221" s="317">
        <v>2250163</v>
      </c>
      <c r="C221" s="364"/>
      <c r="D221" s="198">
        <f>H221</f>
        <v>0</v>
      </c>
      <c r="E221" s="184">
        <f t="shared" si="46"/>
        <v>0</v>
      </c>
      <c r="F221" s="76" t="e">
        <f t="shared" si="27"/>
        <v>#DIV/0!</v>
      </c>
      <c r="G221" s="198"/>
      <c r="H221" s="198"/>
      <c r="I221" s="198" t="e">
        <f t="shared" si="45"/>
        <v>#DIV/0!</v>
      </c>
      <c r="J221" s="199"/>
      <c r="K221" s="199"/>
      <c r="L221" s="199"/>
      <c r="M221" s="199"/>
      <c r="N221" s="199"/>
      <c r="O221" s="199"/>
      <c r="P221" s="199"/>
      <c r="Q221" s="199"/>
      <c r="R221" s="199"/>
      <c r="S221" s="199"/>
      <c r="T221" s="199"/>
      <c r="U221" s="199"/>
      <c r="V221" s="199"/>
      <c r="W221" s="199"/>
      <c r="X221" s="199"/>
      <c r="Y221" s="199"/>
      <c r="Z221" s="199"/>
      <c r="AA221" s="199"/>
      <c r="AB221" s="199"/>
      <c r="AC221" s="233"/>
      <c r="AD221" s="233"/>
      <c r="AE221" s="233"/>
      <c r="AF221" s="233"/>
      <c r="AG221" s="246"/>
      <c r="AH221" s="246"/>
      <c r="AI221" s="246"/>
      <c r="AJ221" s="246"/>
      <c r="AK221" s="246"/>
      <c r="AL221" s="246"/>
      <c r="AM221" s="246"/>
      <c r="AN221" s="246"/>
      <c r="AO221" s="246"/>
      <c r="AP221" s="246"/>
      <c r="AQ221" s="246"/>
      <c r="AR221" s="246"/>
      <c r="AS221" s="246"/>
      <c r="AT221" s="246"/>
      <c r="AU221" s="246"/>
      <c r="AV221" s="246"/>
      <c r="AW221" s="246"/>
      <c r="AX221" s="246"/>
      <c r="AY221" s="246"/>
      <c r="AZ221" s="246"/>
      <c r="BA221" s="246"/>
      <c r="BB221" s="246"/>
      <c r="BC221" s="246"/>
      <c r="BD221" s="246"/>
      <c r="BE221" s="246"/>
      <c r="BF221" s="246"/>
      <c r="BG221" s="246"/>
      <c r="BH221" s="246"/>
      <c r="BI221" s="246"/>
      <c r="BJ221" s="446"/>
      <c r="BK221" s="446"/>
    </row>
    <row r="222" spans="1:63" s="423" customFormat="1" ht="18.75" x14ac:dyDescent="0.3">
      <c r="A222" s="268" t="s">
        <v>206</v>
      </c>
      <c r="B222" s="317">
        <v>2250207</v>
      </c>
      <c r="C222" s="364"/>
      <c r="D222" s="198">
        <f>H222</f>
        <v>0</v>
      </c>
      <c r="E222" s="184">
        <f t="shared" si="46"/>
        <v>0</v>
      </c>
      <c r="F222" s="76" t="e">
        <f t="shared" si="27"/>
        <v>#DIV/0!</v>
      </c>
      <c r="G222" s="198"/>
      <c r="H222" s="198"/>
      <c r="I222" s="198" t="e">
        <f t="shared" si="45"/>
        <v>#DIV/0!</v>
      </c>
      <c r="J222" s="199"/>
      <c r="K222" s="199"/>
      <c r="L222" s="199"/>
      <c r="M222" s="199"/>
      <c r="N222" s="199"/>
      <c r="O222" s="199"/>
      <c r="P222" s="199"/>
      <c r="Q222" s="199"/>
      <c r="R222" s="199"/>
      <c r="S222" s="199"/>
      <c r="T222" s="199"/>
      <c r="U222" s="199"/>
      <c r="V222" s="199"/>
      <c r="W222" s="199"/>
      <c r="X222" s="199"/>
      <c r="Y222" s="199"/>
      <c r="Z222" s="199"/>
      <c r="AA222" s="199"/>
      <c r="AB222" s="199"/>
      <c r="AC222" s="233"/>
      <c r="AD222" s="233"/>
      <c r="AE222" s="233"/>
      <c r="AF222" s="233"/>
      <c r="AG222" s="246"/>
      <c r="AH222" s="246"/>
      <c r="AI222" s="246"/>
      <c r="AJ222" s="246"/>
      <c r="AK222" s="246"/>
      <c r="AL222" s="246"/>
      <c r="AM222" s="246"/>
      <c r="AN222" s="246"/>
      <c r="AO222" s="246"/>
      <c r="AP222" s="246"/>
      <c r="AQ222" s="246"/>
      <c r="AR222" s="246"/>
      <c r="AS222" s="246"/>
      <c r="AT222" s="246"/>
      <c r="AU222" s="246"/>
      <c r="AV222" s="246"/>
      <c r="AW222" s="246"/>
      <c r="AX222" s="246"/>
      <c r="AY222" s="246"/>
      <c r="AZ222" s="246"/>
      <c r="BA222" s="246"/>
      <c r="BB222" s="246"/>
      <c r="BC222" s="246"/>
      <c r="BD222" s="246"/>
      <c r="BE222" s="246"/>
      <c r="BF222" s="246"/>
      <c r="BG222" s="246"/>
      <c r="BH222" s="246"/>
      <c r="BI222" s="246"/>
      <c r="BJ222" s="246"/>
      <c r="BK222" s="246"/>
    </row>
    <row r="223" spans="1:63" s="423" customFormat="1" ht="18.75" x14ac:dyDescent="0.3">
      <c r="A223" s="268" t="s">
        <v>207</v>
      </c>
      <c r="B223" s="317">
        <v>2250208</v>
      </c>
      <c r="C223" s="364"/>
      <c r="D223" s="198">
        <f>H223</f>
        <v>0</v>
      </c>
      <c r="E223" s="184">
        <f t="shared" si="46"/>
        <v>0</v>
      </c>
      <c r="F223" s="76" t="e">
        <f t="shared" ref="F223:F257" si="47">D223/C223*100</f>
        <v>#DIV/0!</v>
      </c>
      <c r="G223" s="198"/>
      <c r="H223" s="198"/>
      <c r="I223" s="198" t="e">
        <f t="shared" si="45"/>
        <v>#DIV/0!</v>
      </c>
      <c r="J223" s="199"/>
      <c r="K223" s="199"/>
      <c r="L223" s="199"/>
      <c r="M223" s="199"/>
      <c r="N223" s="199"/>
      <c r="O223" s="199"/>
      <c r="P223" s="199"/>
      <c r="Q223" s="199"/>
      <c r="R223" s="199"/>
      <c r="S223" s="199"/>
      <c r="T223" s="199"/>
      <c r="U223" s="199"/>
      <c r="V223" s="199"/>
      <c r="W223" s="199"/>
      <c r="X223" s="199"/>
      <c r="Y223" s="199"/>
      <c r="Z223" s="199"/>
      <c r="AA223" s="199"/>
      <c r="AB223" s="199"/>
      <c r="AC223" s="233"/>
      <c r="AD223" s="233"/>
      <c r="AE223" s="233"/>
      <c r="AF223" s="233"/>
      <c r="AG223" s="246"/>
      <c r="AH223" s="246"/>
      <c r="AI223" s="246"/>
      <c r="AJ223" s="246"/>
      <c r="AK223" s="246"/>
      <c r="AL223" s="246"/>
      <c r="AM223" s="246"/>
      <c r="AN223" s="246"/>
      <c r="AO223" s="246"/>
      <c r="AP223" s="246"/>
      <c r="AQ223" s="246"/>
      <c r="AR223" s="246"/>
      <c r="AS223" s="246"/>
      <c r="AT223" s="246"/>
      <c r="AU223" s="246"/>
      <c r="AV223" s="246"/>
      <c r="AW223" s="246"/>
      <c r="AX223" s="246"/>
      <c r="AY223" s="246"/>
      <c r="AZ223" s="246"/>
      <c r="BA223" s="246"/>
      <c r="BB223" s="246"/>
      <c r="BC223" s="246"/>
      <c r="BD223" s="246"/>
      <c r="BE223" s="246"/>
      <c r="BF223" s="246"/>
      <c r="BG223" s="246"/>
      <c r="BH223" s="246"/>
      <c r="BI223" s="246"/>
      <c r="BJ223" s="246"/>
      <c r="BK223" s="246"/>
    </row>
    <row r="224" spans="1:63" s="423" customFormat="1" ht="18.75" x14ac:dyDescent="0.3">
      <c r="A224" s="268" t="s">
        <v>208</v>
      </c>
      <c r="B224" s="317">
        <v>2250440</v>
      </c>
      <c r="C224" s="364"/>
      <c r="D224" s="198">
        <f>H224</f>
        <v>0</v>
      </c>
      <c r="E224" s="184">
        <f t="shared" si="46"/>
        <v>0</v>
      </c>
      <c r="F224" s="76" t="e">
        <f t="shared" si="47"/>
        <v>#DIV/0!</v>
      </c>
      <c r="G224" s="198"/>
      <c r="H224" s="198"/>
      <c r="I224" s="198" t="e">
        <f t="shared" si="45"/>
        <v>#DIV/0!</v>
      </c>
      <c r="J224" s="199"/>
      <c r="K224" s="199"/>
      <c r="L224" s="199"/>
      <c r="M224" s="199"/>
      <c r="N224" s="199"/>
      <c r="O224" s="199"/>
      <c r="P224" s="199"/>
      <c r="Q224" s="199"/>
      <c r="R224" s="199"/>
      <c r="S224" s="199"/>
      <c r="T224" s="199"/>
      <c r="U224" s="199"/>
      <c r="V224" s="199"/>
      <c r="W224" s="199"/>
      <c r="X224" s="199"/>
      <c r="Y224" s="199"/>
      <c r="Z224" s="199"/>
      <c r="AA224" s="199"/>
      <c r="AB224" s="199"/>
      <c r="AC224" s="233"/>
      <c r="AD224" s="233"/>
      <c r="AE224" s="233"/>
      <c r="AF224" s="233"/>
      <c r="AG224" s="246"/>
      <c r="AH224" s="246"/>
      <c r="AI224" s="246"/>
      <c r="AJ224" s="246"/>
      <c r="AK224" s="246"/>
      <c r="AL224" s="246"/>
      <c r="AM224" s="246"/>
      <c r="AN224" s="246"/>
      <c r="AO224" s="246"/>
      <c r="AP224" s="246"/>
      <c r="AQ224" s="246"/>
      <c r="AR224" s="246"/>
      <c r="AS224" s="246"/>
      <c r="AT224" s="246"/>
      <c r="AU224" s="246"/>
      <c r="AV224" s="246"/>
      <c r="AW224" s="246"/>
      <c r="AX224" s="246"/>
      <c r="AY224" s="246"/>
      <c r="AZ224" s="246"/>
      <c r="BA224" s="246"/>
      <c r="BB224" s="246"/>
      <c r="BC224" s="246"/>
      <c r="BD224" s="246"/>
      <c r="BE224" s="246"/>
      <c r="BF224" s="246"/>
      <c r="BG224" s="246"/>
      <c r="BH224" s="246"/>
      <c r="BI224" s="246"/>
      <c r="BJ224" s="246"/>
      <c r="BK224" s="246"/>
    </row>
    <row r="225" spans="1:63" s="265" customFormat="1" ht="21" customHeight="1" x14ac:dyDescent="0.25">
      <c r="A225" s="219" t="s">
        <v>35</v>
      </c>
      <c r="B225" s="349">
        <v>226</v>
      </c>
      <c r="C225" s="350">
        <f>SUM(C226:C228)</f>
        <v>0</v>
      </c>
      <c r="D225" s="448">
        <f>SUM(D226:D228)</f>
        <v>0</v>
      </c>
      <c r="E225" s="448">
        <f>SUM(E226:E228)</f>
        <v>0</v>
      </c>
      <c r="F225" s="97" t="e">
        <f t="shared" si="47"/>
        <v>#DIV/0!</v>
      </c>
      <c r="G225" s="350">
        <f>SUM(G226:G228)</f>
        <v>0</v>
      </c>
      <c r="H225" s="350">
        <f>SUM(H226:H228)</f>
        <v>0</v>
      </c>
      <c r="I225" s="350" t="e">
        <f>H225/G225*100</f>
        <v>#DIV/0!</v>
      </c>
      <c r="J225" s="351"/>
      <c r="K225" s="351"/>
      <c r="L225" s="351"/>
      <c r="M225" s="351"/>
      <c r="N225" s="351"/>
      <c r="O225" s="351"/>
      <c r="P225" s="351"/>
      <c r="Q225" s="351"/>
      <c r="R225" s="351"/>
      <c r="S225" s="351"/>
      <c r="T225" s="351"/>
      <c r="U225" s="351"/>
      <c r="V225" s="351"/>
      <c r="W225" s="351"/>
      <c r="X225" s="351"/>
      <c r="Y225" s="351"/>
      <c r="Z225" s="351"/>
      <c r="AA225" s="351"/>
      <c r="AB225" s="351"/>
      <c r="AC225" s="200"/>
      <c r="AD225" s="200"/>
      <c r="AE225" s="200"/>
      <c r="AF225" s="200"/>
      <c r="AG225" s="200"/>
      <c r="AH225" s="200"/>
      <c r="AI225" s="200"/>
      <c r="AJ225" s="200"/>
      <c r="AK225" s="200"/>
      <c r="AL225" s="200"/>
      <c r="AM225" s="200"/>
      <c r="AN225" s="200"/>
      <c r="AO225" s="200"/>
      <c r="AP225" s="200"/>
      <c r="AQ225" s="200"/>
      <c r="AR225" s="200"/>
      <c r="AS225" s="200"/>
      <c r="AT225" s="200"/>
      <c r="AU225" s="200"/>
      <c r="AV225" s="200"/>
      <c r="AW225" s="200"/>
      <c r="AX225" s="200"/>
      <c r="AY225" s="200"/>
      <c r="AZ225" s="200"/>
      <c r="BA225" s="200"/>
      <c r="BB225" s="200"/>
      <c r="BC225" s="200"/>
      <c r="BD225" s="200"/>
      <c r="BE225" s="200"/>
      <c r="BF225" s="200"/>
      <c r="BG225" s="200"/>
      <c r="BH225" s="200"/>
      <c r="BI225" s="200"/>
      <c r="BJ225" s="264"/>
      <c r="BK225" s="264"/>
    </row>
    <row r="226" spans="1:63" s="248" customFormat="1" ht="47.25" x14ac:dyDescent="0.3">
      <c r="A226" s="361" t="s">
        <v>209</v>
      </c>
      <c r="B226" s="272" t="s">
        <v>210</v>
      </c>
      <c r="C226" s="362"/>
      <c r="D226" s="198">
        <f>H226</f>
        <v>0</v>
      </c>
      <c r="E226" s="184">
        <f t="shared" si="46"/>
        <v>0</v>
      </c>
      <c r="F226" s="76" t="e">
        <f t="shared" si="47"/>
        <v>#DIV/0!</v>
      </c>
      <c r="G226" s="198"/>
      <c r="H226" s="198"/>
      <c r="I226" s="198" t="e">
        <f t="shared" si="45"/>
        <v>#DIV/0!</v>
      </c>
      <c r="J226" s="199"/>
      <c r="K226" s="199"/>
      <c r="L226" s="199"/>
      <c r="M226" s="199"/>
      <c r="N226" s="199"/>
      <c r="O226" s="199"/>
      <c r="P226" s="199"/>
      <c r="Q226" s="199"/>
      <c r="R226" s="199"/>
      <c r="S226" s="199"/>
      <c r="T226" s="199"/>
      <c r="U226" s="199"/>
      <c r="V226" s="199"/>
      <c r="W226" s="199"/>
      <c r="X226" s="199"/>
      <c r="Y226" s="199"/>
      <c r="Z226" s="199"/>
      <c r="AA226" s="199"/>
      <c r="AB226" s="199"/>
      <c r="AC226" s="233"/>
      <c r="AD226" s="233"/>
      <c r="AE226" s="233"/>
      <c r="AF226" s="233"/>
      <c r="AG226" s="246"/>
      <c r="AH226" s="246"/>
      <c r="AI226" s="246"/>
      <c r="AJ226" s="246"/>
      <c r="AK226" s="246"/>
      <c r="AL226" s="246"/>
      <c r="AM226" s="246"/>
      <c r="AN226" s="246"/>
      <c r="AO226" s="246"/>
      <c r="AP226" s="246"/>
      <c r="AQ226" s="246"/>
      <c r="AR226" s="246"/>
      <c r="AS226" s="246"/>
      <c r="AT226" s="246"/>
      <c r="AU226" s="246"/>
      <c r="AV226" s="246"/>
      <c r="AW226" s="246"/>
      <c r="AX226" s="246"/>
      <c r="AY226" s="246"/>
      <c r="AZ226" s="246"/>
      <c r="BA226" s="246"/>
      <c r="BB226" s="246"/>
      <c r="BC226" s="246"/>
      <c r="BD226" s="246"/>
      <c r="BE226" s="246"/>
      <c r="BF226" s="246"/>
      <c r="BG226" s="246"/>
      <c r="BH226" s="246"/>
      <c r="BI226" s="246"/>
      <c r="BJ226" s="247"/>
      <c r="BK226" s="247"/>
    </row>
    <row r="227" spans="1:63" s="248" customFormat="1" ht="31.5" x14ac:dyDescent="0.3">
      <c r="A227" s="361" t="s">
        <v>211</v>
      </c>
      <c r="B227" s="272" t="s">
        <v>212</v>
      </c>
      <c r="C227" s="362"/>
      <c r="D227" s="198">
        <f>H227</f>
        <v>0</v>
      </c>
      <c r="E227" s="184">
        <f t="shared" si="46"/>
        <v>0</v>
      </c>
      <c r="F227" s="76" t="e">
        <f t="shared" si="47"/>
        <v>#DIV/0!</v>
      </c>
      <c r="G227" s="198"/>
      <c r="H227" s="198"/>
      <c r="I227" s="198" t="e">
        <f t="shared" si="45"/>
        <v>#DIV/0!</v>
      </c>
      <c r="J227" s="199"/>
      <c r="K227" s="199"/>
      <c r="L227" s="199"/>
      <c r="M227" s="199"/>
      <c r="N227" s="199"/>
      <c r="O227" s="199"/>
      <c r="P227" s="199"/>
      <c r="Q227" s="199"/>
      <c r="R227" s="199"/>
      <c r="S227" s="199"/>
      <c r="T227" s="199"/>
      <c r="U227" s="199"/>
      <c r="V227" s="199"/>
      <c r="W227" s="199"/>
      <c r="X227" s="199"/>
      <c r="Y227" s="199"/>
      <c r="Z227" s="199"/>
      <c r="AA227" s="199"/>
      <c r="AB227" s="199"/>
      <c r="AC227" s="233"/>
      <c r="AD227" s="233"/>
      <c r="AE227" s="233"/>
      <c r="AF227" s="233"/>
      <c r="AG227" s="246"/>
      <c r="AH227" s="246"/>
      <c r="AI227" s="246"/>
      <c r="AJ227" s="246"/>
      <c r="AK227" s="246"/>
      <c r="AL227" s="246"/>
      <c r="AM227" s="246"/>
      <c r="AN227" s="246"/>
      <c r="AO227" s="246"/>
      <c r="AP227" s="246"/>
      <c r="AQ227" s="246"/>
      <c r="AR227" s="246"/>
      <c r="AS227" s="246"/>
      <c r="AT227" s="246"/>
      <c r="AU227" s="246"/>
      <c r="AV227" s="246"/>
      <c r="AW227" s="246"/>
      <c r="AX227" s="246"/>
      <c r="AY227" s="246"/>
      <c r="AZ227" s="246"/>
      <c r="BA227" s="246"/>
      <c r="BB227" s="246"/>
      <c r="BC227" s="246"/>
      <c r="BD227" s="246"/>
      <c r="BE227" s="246"/>
      <c r="BF227" s="246"/>
      <c r="BG227" s="246"/>
      <c r="BH227" s="246"/>
      <c r="BI227" s="246"/>
      <c r="BJ227" s="247"/>
      <c r="BK227" s="247"/>
    </row>
    <row r="228" spans="1:63" s="248" customFormat="1" ht="18.75" x14ac:dyDescent="0.3">
      <c r="A228" s="361" t="s">
        <v>64</v>
      </c>
      <c r="B228" s="272">
        <v>2260382</v>
      </c>
      <c r="C228" s="362"/>
      <c r="D228" s="198">
        <f>H228</f>
        <v>0</v>
      </c>
      <c r="E228" s="184">
        <f t="shared" si="46"/>
        <v>0</v>
      </c>
      <c r="F228" s="76" t="e">
        <f>D228/C228*100</f>
        <v>#DIV/0!</v>
      </c>
      <c r="G228" s="198"/>
      <c r="H228" s="198"/>
      <c r="I228" s="198" t="e">
        <f t="shared" si="45"/>
        <v>#DIV/0!</v>
      </c>
      <c r="J228" s="199"/>
      <c r="K228" s="199"/>
      <c r="L228" s="199"/>
      <c r="M228" s="199"/>
      <c r="N228" s="199"/>
      <c r="O228" s="199"/>
      <c r="P228" s="199"/>
      <c r="Q228" s="199"/>
      <c r="R228" s="199"/>
      <c r="S228" s="199"/>
      <c r="T228" s="199"/>
      <c r="U228" s="199"/>
      <c r="V228" s="199"/>
      <c r="W228" s="199"/>
      <c r="X228" s="199"/>
      <c r="Y228" s="199"/>
      <c r="Z228" s="199"/>
      <c r="AA228" s="199"/>
      <c r="AB228" s="199"/>
      <c r="AC228" s="233"/>
      <c r="AD228" s="233"/>
      <c r="AE228" s="233"/>
      <c r="AF228" s="233"/>
      <c r="AG228" s="246"/>
      <c r="AH228" s="246"/>
      <c r="AI228" s="246"/>
      <c r="AJ228" s="246"/>
      <c r="AK228" s="246"/>
      <c r="AL228" s="246"/>
      <c r="AM228" s="246"/>
      <c r="AN228" s="246"/>
      <c r="AO228" s="246"/>
      <c r="AP228" s="246"/>
      <c r="AQ228" s="246"/>
      <c r="AR228" s="246"/>
      <c r="AS228" s="246"/>
      <c r="AT228" s="246"/>
      <c r="AU228" s="246"/>
      <c r="AV228" s="246"/>
      <c r="AW228" s="246"/>
      <c r="AX228" s="246"/>
      <c r="AY228" s="246"/>
      <c r="AZ228" s="246"/>
      <c r="BA228" s="246"/>
      <c r="BB228" s="246"/>
      <c r="BC228" s="246"/>
      <c r="BD228" s="246"/>
      <c r="BE228" s="246"/>
      <c r="BF228" s="246"/>
      <c r="BG228" s="246"/>
      <c r="BH228" s="246"/>
      <c r="BI228" s="246"/>
      <c r="BJ228" s="247"/>
      <c r="BK228" s="247"/>
    </row>
    <row r="229" spans="1:63" s="360" customFormat="1" ht="18.75" x14ac:dyDescent="0.25">
      <c r="A229" s="150" t="s">
        <v>63</v>
      </c>
      <c r="B229" s="442" t="s">
        <v>161</v>
      </c>
      <c r="C229" s="443">
        <f>C230+C234+C236</f>
        <v>0</v>
      </c>
      <c r="D229" s="443">
        <f>D230+D234+D236</f>
        <v>0</v>
      </c>
      <c r="E229" s="443">
        <f>E230+E234+E236</f>
        <v>0</v>
      </c>
      <c r="F229" s="145" t="e">
        <f t="shared" si="47"/>
        <v>#DIV/0!</v>
      </c>
      <c r="G229" s="443">
        <f>G230+G234+G236</f>
        <v>0</v>
      </c>
      <c r="H229" s="443">
        <f>H230+H234+H236</f>
        <v>0</v>
      </c>
      <c r="I229" s="443" t="e">
        <f t="shared" si="45"/>
        <v>#DIV/0!</v>
      </c>
      <c r="J229" s="444"/>
      <c r="K229" s="444"/>
      <c r="L229" s="444"/>
      <c r="M229" s="444"/>
      <c r="N229" s="444"/>
      <c r="O229" s="444"/>
      <c r="P229" s="444"/>
      <c r="Q229" s="444"/>
      <c r="R229" s="444"/>
      <c r="S229" s="444"/>
      <c r="T229" s="444"/>
      <c r="U229" s="444"/>
      <c r="V229" s="444"/>
      <c r="W229" s="444"/>
      <c r="X229" s="444"/>
      <c r="Y229" s="444"/>
      <c r="Z229" s="444"/>
      <c r="AA229" s="444"/>
      <c r="AB229" s="444"/>
      <c r="AC229" s="200"/>
      <c r="AD229" s="200"/>
      <c r="AE229" s="200"/>
      <c r="AF229" s="200"/>
      <c r="AG229" s="200"/>
      <c r="AH229" s="200"/>
      <c r="AI229" s="200"/>
      <c r="AJ229" s="200"/>
      <c r="AK229" s="200"/>
      <c r="AL229" s="200"/>
      <c r="AM229" s="200"/>
      <c r="AN229" s="200"/>
      <c r="AO229" s="200"/>
      <c r="AP229" s="200"/>
      <c r="AQ229" s="200"/>
      <c r="AR229" s="200"/>
      <c r="AS229" s="200"/>
      <c r="AT229" s="200"/>
      <c r="AU229" s="200"/>
      <c r="AV229" s="200"/>
      <c r="AW229" s="200"/>
      <c r="AX229" s="200"/>
      <c r="AY229" s="200"/>
      <c r="AZ229" s="200"/>
      <c r="BA229" s="200"/>
      <c r="BB229" s="200"/>
      <c r="BC229" s="200"/>
      <c r="BD229" s="200"/>
      <c r="BE229" s="200"/>
      <c r="BF229" s="200"/>
      <c r="BG229" s="200"/>
      <c r="BH229" s="200"/>
      <c r="BI229" s="200"/>
      <c r="BJ229" s="359"/>
      <c r="BK229" s="359"/>
    </row>
    <row r="230" spans="1:63" s="265" customFormat="1" ht="21" customHeight="1" x14ac:dyDescent="0.25">
      <c r="A230" s="219" t="s">
        <v>35</v>
      </c>
      <c r="B230" s="349">
        <v>226</v>
      </c>
      <c r="C230" s="350">
        <f>SUM(C231:C233)</f>
        <v>0</v>
      </c>
      <c r="D230" s="350">
        <f>SUM(D231:D233)</f>
        <v>0</v>
      </c>
      <c r="E230" s="350">
        <f>SUM(E231:E233)</f>
        <v>0</v>
      </c>
      <c r="F230" s="97" t="e">
        <f t="shared" si="47"/>
        <v>#DIV/0!</v>
      </c>
      <c r="G230" s="350">
        <f>SUM(G231:G233)</f>
        <v>0</v>
      </c>
      <c r="H230" s="350">
        <f>SUM(H231:H233)</f>
        <v>0</v>
      </c>
      <c r="I230" s="350" t="e">
        <f t="shared" si="45"/>
        <v>#DIV/0!</v>
      </c>
      <c r="J230" s="351"/>
      <c r="K230" s="351"/>
      <c r="L230" s="351"/>
      <c r="M230" s="351"/>
      <c r="N230" s="351"/>
      <c r="O230" s="351"/>
      <c r="P230" s="351"/>
      <c r="Q230" s="351"/>
      <c r="R230" s="351"/>
      <c r="S230" s="351"/>
      <c r="T230" s="351"/>
      <c r="U230" s="351"/>
      <c r="V230" s="351"/>
      <c r="W230" s="351"/>
      <c r="X230" s="351"/>
      <c r="Y230" s="351"/>
      <c r="Z230" s="351"/>
      <c r="AA230" s="351"/>
      <c r="AB230" s="351"/>
      <c r="AC230" s="200"/>
      <c r="AD230" s="200"/>
      <c r="AE230" s="200"/>
      <c r="AF230" s="200"/>
      <c r="AG230" s="200"/>
      <c r="AH230" s="200"/>
      <c r="AI230" s="200"/>
      <c r="AJ230" s="200"/>
      <c r="AK230" s="200"/>
      <c r="AL230" s="200"/>
      <c r="AM230" s="200"/>
      <c r="AN230" s="200"/>
      <c r="AO230" s="200"/>
      <c r="AP230" s="200"/>
      <c r="AQ230" s="200"/>
      <c r="AR230" s="200"/>
      <c r="AS230" s="200"/>
      <c r="AT230" s="200"/>
      <c r="AU230" s="200"/>
      <c r="AV230" s="200"/>
      <c r="AW230" s="200"/>
      <c r="AX230" s="200"/>
      <c r="AY230" s="200"/>
      <c r="AZ230" s="200"/>
      <c r="BA230" s="200"/>
      <c r="BB230" s="200"/>
      <c r="BC230" s="200"/>
      <c r="BD230" s="200"/>
      <c r="BE230" s="200"/>
      <c r="BF230" s="200"/>
      <c r="BG230" s="200"/>
      <c r="BH230" s="200"/>
      <c r="BI230" s="200"/>
      <c r="BJ230" s="264"/>
      <c r="BK230" s="264"/>
    </row>
    <row r="231" spans="1:63" s="423" customFormat="1" ht="52.5" customHeight="1" x14ac:dyDescent="0.3">
      <c r="A231" s="449" t="s">
        <v>213</v>
      </c>
      <c r="B231" s="272">
        <v>2260019</v>
      </c>
      <c r="C231" s="364"/>
      <c r="D231" s="198">
        <f>H231</f>
        <v>0</v>
      </c>
      <c r="E231" s="184">
        <f t="shared" ref="E231:E237" si="48">C231-D231</f>
        <v>0</v>
      </c>
      <c r="F231" s="76" t="e">
        <f t="shared" si="47"/>
        <v>#DIV/0!</v>
      </c>
      <c r="G231" s="198"/>
      <c r="H231" s="198"/>
      <c r="I231" s="198" t="e">
        <f t="shared" si="45"/>
        <v>#DIV/0!</v>
      </c>
      <c r="J231" s="199"/>
      <c r="K231" s="199"/>
      <c r="L231" s="199"/>
      <c r="M231" s="199"/>
      <c r="N231" s="199"/>
      <c r="O231" s="199"/>
      <c r="P231" s="199"/>
      <c r="Q231" s="199"/>
      <c r="R231" s="199"/>
      <c r="S231" s="199"/>
      <c r="T231" s="199"/>
      <c r="U231" s="199"/>
      <c r="V231" s="199"/>
      <c r="W231" s="199"/>
      <c r="X231" s="199"/>
      <c r="Y231" s="199"/>
      <c r="Z231" s="199"/>
      <c r="AA231" s="199"/>
      <c r="AB231" s="199"/>
      <c r="AC231" s="233"/>
      <c r="AD231" s="233"/>
      <c r="AE231" s="233"/>
      <c r="AF231" s="233"/>
      <c r="AG231" s="246"/>
      <c r="AH231" s="246"/>
      <c r="AI231" s="246"/>
      <c r="AJ231" s="246"/>
      <c r="AK231" s="246"/>
      <c r="AL231" s="246"/>
      <c r="AM231" s="246"/>
      <c r="AN231" s="246"/>
      <c r="AO231" s="246"/>
      <c r="AP231" s="246"/>
      <c r="AQ231" s="246"/>
      <c r="AR231" s="246"/>
      <c r="AS231" s="246"/>
      <c r="AT231" s="246"/>
      <c r="AU231" s="246"/>
      <c r="AV231" s="246"/>
      <c r="AW231" s="246"/>
      <c r="AX231" s="246"/>
      <c r="AY231" s="246"/>
      <c r="AZ231" s="246"/>
      <c r="BA231" s="246"/>
      <c r="BB231" s="246"/>
      <c r="BC231" s="246"/>
      <c r="BD231" s="246"/>
      <c r="BE231" s="246"/>
      <c r="BF231" s="246"/>
      <c r="BG231" s="246"/>
      <c r="BH231" s="246"/>
      <c r="BI231" s="246"/>
      <c r="BJ231" s="246"/>
      <c r="BK231" s="246"/>
    </row>
    <row r="232" spans="1:63" s="423" customFormat="1" ht="63" customHeight="1" x14ac:dyDescent="0.3">
      <c r="A232" s="449" t="s">
        <v>209</v>
      </c>
      <c r="B232" s="272">
        <v>2260050</v>
      </c>
      <c r="C232" s="364"/>
      <c r="D232" s="198">
        <f>H232</f>
        <v>0</v>
      </c>
      <c r="E232" s="184">
        <f t="shared" si="48"/>
        <v>0</v>
      </c>
      <c r="F232" s="76" t="e">
        <f t="shared" si="47"/>
        <v>#DIV/0!</v>
      </c>
      <c r="G232" s="198"/>
      <c r="H232" s="198"/>
      <c r="I232" s="198" t="e">
        <f t="shared" si="45"/>
        <v>#DIV/0!</v>
      </c>
      <c r="J232" s="199"/>
      <c r="K232" s="199"/>
      <c r="L232" s="199"/>
      <c r="M232" s="199"/>
      <c r="N232" s="199"/>
      <c r="O232" s="199"/>
      <c r="P232" s="199"/>
      <c r="Q232" s="199"/>
      <c r="R232" s="199"/>
      <c r="S232" s="199"/>
      <c r="T232" s="199"/>
      <c r="U232" s="199"/>
      <c r="V232" s="199"/>
      <c r="W232" s="199"/>
      <c r="X232" s="199"/>
      <c r="Y232" s="199"/>
      <c r="Z232" s="199"/>
      <c r="AA232" s="199"/>
      <c r="AB232" s="199"/>
      <c r="AC232" s="233"/>
      <c r="AD232" s="233"/>
      <c r="AE232" s="233"/>
      <c r="AF232" s="233"/>
      <c r="AG232" s="246"/>
      <c r="AH232" s="246"/>
      <c r="AI232" s="246"/>
      <c r="AJ232" s="246"/>
      <c r="AK232" s="246"/>
      <c r="AL232" s="246"/>
      <c r="AM232" s="246"/>
      <c r="AN232" s="246"/>
      <c r="AO232" s="246"/>
      <c r="AP232" s="246"/>
      <c r="AQ232" s="246"/>
      <c r="AR232" s="246"/>
      <c r="AS232" s="246"/>
      <c r="AT232" s="246"/>
      <c r="AU232" s="246"/>
      <c r="AV232" s="246"/>
      <c r="AW232" s="246"/>
      <c r="AX232" s="246"/>
      <c r="AY232" s="246"/>
      <c r="AZ232" s="246"/>
      <c r="BA232" s="246"/>
      <c r="BB232" s="246"/>
      <c r="BC232" s="246"/>
      <c r="BD232" s="246"/>
      <c r="BE232" s="246"/>
      <c r="BF232" s="246"/>
      <c r="BG232" s="246"/>
      <c r="BH232" s="246"/>
      <c r="BI232" s="246"/>
      <c r="BJ232" s="246"/>
      <c r="BK232" s="246"/>
    </row>
    <row r="233" spans="1:63" s="423" customFormat="1" ht="24.75" customHeight="1" x14ac:dyDescent="0.3">
      <c r="A233" s="361" t="s">
        <v>64</v>
      </c>
      <c r="B233" s="272">
        <v>2260382</v>
      </c>
      <c r="C233" s="364"/>
      <c r="D233" s="198">
        <f>H233</f>
        <v>0</v>
      </c>
      <c r="E233" s="184">
        <f t="shared" si="48"/>
        <v>0</v>
      </c>
      <c r="F233" s="76" t="e">
        <f t="shared" si="47"/>
        <v>#DIV/0!</v>
      </c>
      <c r="G233" s="198"/>
      <c r="H233" s="198"/>
      <c r="I233" s="198" t="e">
        <f t="shared" si="45"/>
        <v>#DIV/0!</v>
      </c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  <c r="T233" s="199"/>
      <c r="U233" s="199"/>
      <c r="V233" s="199"/>
      <c r="W233" s="199"/>
      <c r="X233" s="199"/>
      <c r="Y233" s="199"/>
      <c r="Z233" s="199"/>
      <c r="AA233" s="199"/>
      <c r="AB233" s="199"/>
      <c r="AC233" s="233"/>
      <c r="AD233" s="233"/>
      <c r="AE233" s="233"/>
      <c r="AF233" s="233"/>
      <c r="AG233" s="246"/>
      <c r="AH233" s="246"/>
      <c r="AI233" s="246"/>
      <c r="AJ233" s="246"/>
      <c r="AK233" s="246"/>
      <c r="AL233" s="246"/>
      <c r="AM233" s="246"/>
      <c r="AN233" s="246"/>
      <c r="AO233" s="246"/>
      <c r="AP233" s="246"/>
      <c r="AQ233" s="246"/>
      <c r="AR233" s="246"/>
      <c r="AS233" s="246"/>
      <c r="AT233" s="246"/>
      <c r="AU233" s="246"/>
      <c r="AV233" s="246"/>
      <c r="AW233" s="246"/>
      <c r="AX233" s="246"/>
      <c r="AY233" s="246"/>
      <c r="AZ233" s="246"/>
      <c r="BA233" s="246"/>
      <c r="BB233" s="246"/>
      <c r="BC233" s="246"/>
      <c r="BD233" s="246"/>
      <c r="BE233" s="246"/>
      <c r="BF233" s="246"/>
      <c r="BG233" s="246"/>
      <c r="BH233" s="246"/>
      <c r="BI233" s="246"/>
      <c r="BJ233" s="246"/>
      <c r="BK233" s="246"/>
    </row>
    <row r="234" spans="1:63" s="265" customFormat="1" ht="23.25" customHeight="1" x14ac:dyDescent="0.25">
      <c r="A234" s="242" t="s">
        <v>39</v>
      </c>
      <c r="B234" s="349">
        <v>310</v>
      </c>
      <c r="C234" s="350">
        <f>C235</f>
        <v>0</v>
      </c>
      <c r="D234" s="350">
        <f>D235</f>
        <v>0</v>
      </c>
      <c r="E234" s="350">
        <f>E235</f>
        <v>0</v>
      </c>
      <c r="F234" s="97" t="e">
        <f t="shared" si="47"/>
        <v>#DIV/0!</v>
      </c>
      <c r="G234" s="350">
        <f>G235</f>
        <v>0</v>
      </c>
      <c r="H234" s="350">
        <f>H235</f>
        <v>0</v>
      </c>
      <c r="I234" s="350" t="e">
        <f t="shared" si="45"/>
        <v>#DIV/0!</v>
      </c>
      <c r="J234" s="351"/>
      <c r="K234" s="351"/>
      <c r="L234" s="351"/>
      <c r="M234" s="351"/>
      <c r="N234" s="351"/>
      <c r="O234" s="351"/>
      <c r="P234" s="351"/>
      <c r="Q234" s="351"/>
      <c r="R234" s="351"/>
      <c r="S234" s="351"/>
      <c r="T234" s="351"/>
      <c r="U234" s="351"/>
      <c r="V234" s="351"/>
      <c r="W234" s="351"/>
      <c r="X234" s="351"/>
      <c r="Y234" s="351"/>
      <c r="Z234" s="351"/>
      <c r="AA234" s="351"/>
      <c r="AB234" s="351"/>
      <c r="AC234" s="200"/>
      <c r="AD234" s="200"/>
      <c r="AE234" s="200"/>
      <c r="AF234" s="200"/>
      <c r="AG234" s="200"/>
      <c r="AH234" s="200"/>
      <c r="AI234" s="200"/>
      <c r="AJ234" s="200"/>
      <c r="AK234" s="200"/>
      <c r="AL234" s="200"/>
      <c r="AM234" s="200"/>
      <c r="AN234" s="200"/>
      <c r="AO234" s="200"/>
      <c r="AP234" s="200"/>
      <c r="AQ234" s="200"/>
      <c r="AR234" s="200"/>
      <c r="AS234" s="200"/>
      <c r="AT234" s="200"/>
      <c r="AU234" s="200"/>
      <c r="AV234" s="200"/>
      <c r="AW234" s="200"/>
      <c r="AX234" s="200"/>
      <c r="AY234" s="200"/>
      <c r="AZ234" s="200"/>
      <c r="BA234" s="200"/>
      <c r="BB234" s="200"/>
      <c r="BC234" s="200"/>
      <c r="BD234" s="200"/>
      <c r="BE234" s="200"/>
      <c r="BF234" s="200"/>
      <c r="BG234" s="200"/>
      <c r="BH234" s="200"/>
      <c r="BI234" s="200"/>
      <c r="BJ234" s="264"/>
      <c r="BK234" s="264"/>
    </row>
    <row r="235" spans="1:63" s="423" customFormat="1" ht="18.75" x14ac:dyDescent="0.3">
      <c r="A235" s="268" t="s">
        <v>214</v>
      </c>
      <c r="B235" s="272">
        <v>3100267</v>
      </c>
      <c r="C235" s="364"/>
      <c r="D235" s="198">
        <f>H235</f>
        <v>0</v>
      </c>
      <c r="E235" s="184">
        <f t="shared" si="48"/>
        <v>0</v>
      </c>
      <c r="F235" s="76" t="e">
        <f t="shared" si="47"/>
        <v>#DIV/0!</v>
      </c>
      <c r="G235" s="198"/>
      <c r="H235" s="198"/>
      <c r="I235" s="198" t="e">
        <f t="shared" si="45"/>
        <v>#DIV/0!</v>
      </c>
      <c r="J235" s="199"/>
      <c r="K235" s="199"/>
      <c r="L235" s="199"/>
      <c r="M235" s="199"/>
      <c r="N235" s="199"/>
      <c r="O235" s="199"/>
      <c r="P235" s="199"/>
      <c r="Q235" s="199"/>
      <c r="R235" s="199"/>
      <c r="S235" s="199"/>
      <c r="T235" s="199"/>
      <c r="U235" s="199"/>
      <c r="V235" s="199"/>
      <c r="W235" s="199"/>
      <c r="X235" s="199"/>
      <c r="Y235" s="199"/>
      <c r="Z235" s="199"/>
      <c r="AA235" s="199"/>
      <c r="AB235" s="199"/>
      <c r="AC235" s="233"/>
      <c r="AD235" s="233"/>
      <c r="AE235" s="233"/>
      <c r="AF235" s="233"/>
      <c r="AG235" s="246"/>
      <c r="AH235" s="246"/>
      <c r="AI235" s="246"/>
      <c r="AJ235" s="246"/>
      <c r="AK235" s="246"/>
      <c r="AL235" s="246"/>
      <c r="AM235" s="246"/>
      <c r="AN235" s="246"/>
      <c r="AO235" s="246"/>
      <c r="AP235" s="246"/>
      <c r="AQ235" s="246"/>
      <c r="AR235" s="246"/>
      <c r="AS235" s="246"/>
      <c r="AT235" s="246"/>
      <c r="AU235" s="246"/>
      <c r="AV235" s="246"/>
      <c r="AW235" s="246"/>
      <c r="AX235" s="246"/>
      <c r="AY235" s="246"/>
      <c r="AZ235" s="246"/>
      <c r="BA235" s="246"/>
      <c r="BB235" s="246"/>
      <c r="BC235" s="246"/>
      <c r="BD235" s="246"/>
      <c r="BE235" s="246"/>
      <c r="BF235" s="246"/>
      <c r="BG235" s="246"/>
      <c r="BH235" s="246"/>
      <c r="BI235" s="246"/>
      <c r="BJ235" s="246"/>
      <c r="BK235" s="246"/>
    </row>
    <row r="236" spans="1:63" s="265" customFormat="1" ht="21.75" customHeight="1" x14ac:dyDescent="0.25">
      <c r="A236" s="242" t="s">
        <v>44</v>
      </c>
      <c r="B236" s="349">
        <v>346</v>
      </c>
      <c r="C236" s="350">
        <f>C237</f>
        <v>0</v>
      </c>
      <c r="D236" s="350">
        <f>D237</f>
        <v>0</v>
      </c>
      <c r="E236" s="350">
        <f>E237</f>
        <v>0</v>
      </c>
      <c r="F236" s="97" t="e">
        <f t="shared" si="47"/>
        <v>#DIV/0!</v>
      </c>
      <c r="G236" s="350">
        <f>G237</f>
        <v>0</v>
      </c>
      <c r="H236" s="350">
        <f>H237</f>
        <v>0</v>
      </c>
      <c r="I236" s="350" t="e">
        <f t="shared" si="45"/>
        <v>#DIV/0!</v>
      </c>
      <c r="J236" s="351"/>
      <c r="K236" s="351"/>
      <c r="L236" s="351"/>
      <c r="M236" s="351"/>
      <c r="N236" s="351"/>
      <c r="O236" s="351"/>
      <c r="P236" s="351"/>
      <c r="Q236" s="351"/>
      <c r="R236" s="351"/>
      <c r="S236" s="351"/>
      <c r="T236" s="351"/>
      <c r="U236" s="351"/>
      <c r="V236" s="351"/>
      <c r="W236" s="351"/>
      <c r="X236" s="351"/>
      <c r="Y236" s="351"/>
      <c r="Z236" s="351"/>
      <c r="AA236" s="351"/>
      <c r="AB236" s="351"/>
      <c r="AC236" s="200"/>
      <c r="AD236" s="200"/>
      <c r="AE236" s="200"/>
      <c r="AF236" s="200"/>
      <c r="AG236" s="200"/>
      <c r="AH236" s="200"/>
      <c r="AI236" s="200"/>
      <c r="AJ236" s="200"/>
      <c r="AK236" s="200"/>
      <c r="AL236" s="200"/>
      <c r="AM236" s="200"/>
      <c r="AN236" s="200"/>
      <c r="AO236" s="200"/>
      <c r="AP236" s="200"/>
      <c r="AQ236" s="200"/>
      <c r="AR236" s="200"/>
      <c r="AS236" s="200"/>
      <c r="AT236" s="200"/>
      <c r="AU236" s="200"/>
      <c r="AV236" s="200"/>
      <c r="AW236" s="200"/>
      <c r="AX236" s="200"/>
      <c r="AY236" s="200"/>
      <c r="AZ236" s="200"/>
      <c r="BA236" s="200"/>
      <c r="BB236" s="200"/>
      <c r="BC236" s="200"/>
      <c r="BD236" s="200"/>
      <c r="BE236" s="200"/>
      <c r="BF236" s="200"/>
      <c r="BG236" s="200"/>
      <c r="BH236" s="200"/>
      <c r="BI236" s="200"/>
      <c r="BJ236" s="264"/>
      <c r="BK236" s="264"/>
    </row>
    <row r="237" spans="1:63" s="423" customFormat="1" ht="39.75" customHeight="1" x14ac:dyDescent="0.3">
      <c r="A237" s="361" t="s">
        <v>145</v>
      </c>
      <c r="B237" s="272">
        <v>3460030</v>
      </c>
      <c r="C237" s="364"/>
      <c r="D237" s="198">
        <f>H237</f>
        <v>0</v>
      </c>
      <c r="E237" s="184">
        <f t="shared" si="48"/>
        <v>0</v>
      </c>
      <c r="F237" s="76" t="e">
        <f t="shared" si="47"/>
        <v>#DIV/0!</v>
      </c>
      <c r="G237" s="198"/>
      <c r="H237" s="198"/>
      <c r="I237" s="198" t="e">
        <f t="shared" si="45"/>
        <v>#DIV/0!</v>
      </c>
      <c r="J237" s="199"/>
      <c r="K237" s="199"/>
      <c r="L237" s="199"/>
      <c r="M237" s="199"/>
      <c r="N237" s="199"/>
      <c r="O237" s="199"/>
      <c r="P237" s="199"/>
      <c r="Q237" s="199"/>
      <c r="R237" s="199"/>
      <c r="S237" s="199"/>
      <c r="T237" s="199"/>
      <c r="U237" s="199"/>
      <c r="V237" s="199"/>
      <c r="W237" s="199"/>
      <c r="X237" s="199"/>
      <c r="Y237" s="199"/>
      <c r="Z237" s="199"/>
      <c r="AA237" s="199"/>
      <c r="AB237" s="199"/>
      <c r="AC237" s="233"/>
      <c r="AD237" s="233"/>
      <c r="AE237" s="233"/>
      <c r="AF237" s="233"/>
      <c r="AG237" s="246"/>
      <c r="AH237" s="246"/>
      <c r="AI237" s="246"/>
      <c r="AJ237" s="246"/>
      <c r="AK237" s="246"/>
      <c r="AL237" s="246"/>
      <c r="AM237" s="246"/>
      <c r="AN237" s="246"/>
      <c r="AO237" s="246"/>
      <c r="AP237" s="246"/>
      <c r="AQ237" s="246"/>
      <c r="AR237" s="246"/>
      <c r="AS237" s="246"/>
      <c r="AT237" s="246"/>
      <c r="AU237" s="246"/>
      <c r="AV237" s="246"/>
      <c r="AW237" s="246"/>
      <c r="AX237" s="246"/>
      <c r="AY237" s="246"/>
      <c r="AZ237" s="246"/>
      <c r="BA237" s="246"/>
      <c r="BB237" s="246"/>
      <c r="BC237" s="246"/>
      <c r="BD237" s="246"/>
      <c r="BE237" s="246"/>
      <c r="BF237" s="246"/>
      <c r="BG237" s="246"/>
      <c r="BH237" s="246"/>
      <c r="BI237" s="246"/>
      <c r="BJ237" s="246"/>
      <c r="BK237" s="246"/>
    </row>
    <row r="238" spans="1:63" s="360" customFormat="1" ht="18.75" x14ac:dyDescent="0.25">
      <c r="A238" s="150" t="s">
        <v>67</v>
      </c>
      <c r="B238" s="442" t="s">
        <v>172</v>
      </c>
      <c r="C238" s="443">
        <f>C239+C243+C245</f>
        <v>0</v>
      </c>
      <c r="D238" s="443">
        <f>D239+D243+D245</f>
        <v>0</v>
      </c>
      <c r="E238" s="443">
        <f>E239+E243+E245</f>
        <v>0</v>
      </c>
      <c r="F238" s="145" t="e">
        <f t="shared" si="47"/>
        <v>#DIV/0!</v>
      </c>
      <c r="G238" s="443">
        <f>G239+G243+G245</f>
        <v>0</v>
      </c>
      <c r="H238" s="443">
        <f>H239+H243+H245</f>
        <v>0</v>
      </c>
      <c r="I238" s="443" t="e">
        <f t="shared" si="45"/>
        <v>#DIV/0!</v>
      </c>
      <c r="J238" s="444"/>
      <c r="K238" s="444"/>
      <c r="L238" s="444"/>
      <c r="M238" s="444"/>
      <c r="N238" s="444"/>
      <c r="O238" s="444"/>
      <c r="P238" s="444"/>
      <c r="Q238" s="444"/>
      <c r="R238" s="444"/>
      <c r="S238" s="444"/>
      <c r="T238" s="444"/>
      <c r="U238" s="444"/>
      <c r="V238" s="444"/>
      <c r="W238" s="444"/>
      <c r="X238" s="444"/>
      <c r="Y238" s="444"/>
      <c r="Z238" s="444"/>
      <c r="AA238" s="444"/>
      <c r="AB238" s="444"/>
      <c r="AC238" s="200"/>
      <c r="AD238" s="200"/>
      <c r="AE238" s="200"/>
      <c r="AF238" s="200"/>
      <c r="AG238" s="200"/>
      <c r="AH238" s="200"/>
      <c r="AI238" s="200"/>
      <c r="AJ238" s="200"/>
      <c r="AK238" s="200"/>
      <c r="AL238" s="200"/>
      <c r="AM238" s="200"/>
      <c r="AN238" s="200"/>
      <c r="AO238" s="200"/>
      <c r="AP238" s="200"/>
      <c r="AQ238" s="200"/>
      <c r="AR238" s="200"/>
      <c r="AS238" s="200"/>
      <c r="AT238" s="200"/>
      <c r="AU238" s="200"/>
      <c r="AV238" s="200"/>
      <c r="AW238" s="200"/>
      <c r="AX238" s="200"/>
      <c r="AY238" s="200"/>
      <c r="AZ238" s="200"/>
      <c r="BA238" s="200"/>
      <c r="BB238" s="200"/>
      <c r="BC238" s="200"/>
      <c r="BD238" s="200"/>
      <c r="BE238" s="200"/>
      <c r="BF238" s="200"/>
      <c r="BG238" s="200"/>
      <c r="BH238" s="200"/>
      <c r="BI238" s="200"/>
      <c r="BJ238" s="359"/>
      <c r="BK238" s="359"/>
    </row>
    <row r="239" spans="1:63" s="265" customFormat="1" ht="32.25" customHeight="1" x14ac:dyDescent="0.25">
      <c r="A239" s="219" t="s">
        <v>35</v>
      </c>
      <c r="B239" s="349">
        <v>226</v>
      </c>
      <c r="C239" s="350">
        <f>SUM(C240:C242)</f>
        <v>0</v>
      </c>
      <c r="D239" s="350">
        <f>SUM(D240:D242)</f>
        <v>0</v>
      </c>
      <c r="E239" s="350">
        <f>SUM(E240:E242)</f>
        <v>0</v>
      </c>
      <c r="F239" s="97" t="e">
        <f t="shared" si="47"/>
        <v>#DIV/0!</v>
      </c>
      <c r="G239" s="350">
        <f>SUM(G240:G242)</f>
        <v>0</v>
      </c>
      <c r="H239" s="350">
        <f>SUM(H240:H242)</f>
        <v>0</v>
      </c>
      <c r="I239" s="350" t="e">
        <f>H239/G239*100</f>
        <v>#DIV/0!</v>
      </c>
      <c r="J239" s="351"/>
      <c r="K239" s="351"/>
      <c r="L239" s="351"/>
      <c r="M239" s="351"/>
      <c r="N239" s="351"/>
      <c r="O239" s="351"/>
      <c r="P239" s="351"/>
      <c r="Q239" s="351"/>
      <c r="R239" s="351"/>
      <c r="S239" s="351"/>
      <c r="T239" s="351"/>
      <c r="U239" s="351"/>
      <c r="V239" s="351"/>
      <c r="W239" s="351"/>
      <c r="X239" s="351"/>
      <c r="Y239" s="351"/>
      <c r="Z239" s="351"/>
      <c r="AA239" s="351"/>
      <c r="AB239" s="351"/>
      <c r="AC239" s="200"/>
      <c r="AD239" s="200"/>
      <c r="AE239" s="200"/>
      <c r="AF239" s="200"/>
      <c r="AG239" s="200"/>
      <c r="AH239" s="200"/>
      <c r="AI239" s="200"/>
      <c r="AJ239" s="200"/>
      <c r="AK239" s="200"/>
      <c r="AL239" s="200"/>
      <c r="AM239" s="200"/>
      <c r="AN239" s="200"/>
      <c r="AO239" s="200"/>
      <c r="AP239" s="200"/>
      <c r="AQ239" s="200"/>
      <c r="AR239" s="200"/>
      <c r="AS239" s="200"/>
      <c r="AT239" s="200"/>
      <c r="AU239" s="200"/>
      <c r="AV239" s="200"/>
      <c r="AW239" s="200"/>
      <c r="AX239" s="200"/>
      <c r="AY239" s="200"/>
      <c r="AZ239" s="200"/>
      <c r="BA239" s="200"/>
      <c r="BB239" s="200"/>
      <c r="BC239" s="200"/>
      <c r="BD239" s="200"/>
      <c r="BE239" s="200"/>
      <c r="BF239" s="200"/>
      <c r="BG239" s="200"/>
      <c r="BH239" s="200"/>
      <c r="BI239" s="200"/>
      <c r="BJ239" s="264"/>
      <c r="BK239" s="264"/>
    </row>
    <row r="240" spans="1:63" s="423" customFormat="1" ht="48" customHeight="1" x14ac:dyDescent="0.3">
      <c r="A240" s="449" t="s">
        <v>213</v>
      </c>
      <c r="B240" s="272">
        <v>2260019</v>
      </c>
      <c r="C240" s="364"/>
      <c r="D240" s="198">
        <f>H240</f>
        <v>0</v>
      </c>
      <c r="E240" s="184">
        <f t="shared" ref="E240:E242" si="49">C240-D240</f>
        <v>0</v>
      </c>
      <c r="F240" s="76" t="e">
        <f t="shared" si="47"/>
        <v>#DIV/0!</v>
      </c>
      <c r="G240" s="198"/>
      <c r="H240" s="198"/>
      <c r="I240" s="198" t="e">
        <f t="shared" si="45"/>
        <v>#DIV/0!</v>
      </c>
      <c r="J240" s="199"/>
      <c r="K240" s="199"/>
      <c r="L240" s="199"/>
      <c r="M240" s="199"/>
      <c r="N240" s="199"/>
      <c r="O240" s="199"/>
      <c r="P240" s="199"/>
      <c r="Q240" s="199"/>
      <c r="R240" s="199"/>
      <c r="S240" s="199"/>
      <c r="T240" s="199"/>
      <c r="U240" s="199"/>
      <c r="V240" s="199"/>
      <c r="W240" s="199"/>
      <c r="X240" s="199"/>
      <c r="Y240" s="199"/>
      <c r="Z240" s="199"/>
      <c r="AA240" s="199"/>
      <c r="AB240" s="199"/>
      <c r="AC240" s="233"/>
      <c r="AD240" s="233"/>
      <c r="AE240" s="233"/>
      <c r="AF240" s="233"/>
      <c r="AG240" s="246"/>
      <c r="AH240" s="246"/>
      <c r="AI240" s="246"/>
      <c r="AJ240" s="246"/>
      <c r="AK240" s="246"/>
      <c r="AL240" s="246"/>
      <c r="AM240" s="246"/>
      <c r="AN240" s="246"/>
      <c r="AO240" s="246"/>
      <c r="AP240" s="246"/>
      <c r="AQ240" s="246"/>
      <c r="AR240" s="246"/>
      <c r="AS240" s="246"/>
      <c r="AT240" s="246"/>
      <c r="AU240" s="246"/>
      <c r="AV240" s="246"/>
      <c r="AW240" s="246"/>
      <c r="AX240" s="246"/>
      <c r="AY240" s="246"/>
      <c r="AZ240" s="246"/>
      <c r="BA240" s="246"/>
      <c r="BB240" s="246"/>
      <c r="BC240" s="246"/>
      <c r="BD240" s="246"/>
      <c r="BE240" s="246"/>
      <c r="BF240" s="246"/>
      <c r="BG240" s="246"/>
      <c r="BH240" s="246"/>
      <c r="BI240" s="246"/>
      <c r="BJ240" s="246"/>
      <c r="BK240" s="246"/>
    </row>
    <row r="241" spans="1:63" s="423" customFormat="1" ht="54" customHeight="1" x14ac:dyDescent="0.3">
      <c r="A241" s="361" t="s">
        <v>209</v>
      </c>
      <c r="B241" s="272">
        <v>2260050</v>
      </c>
      <c r="C241" s="364"/>
      <c r="D241" s="198">
        <f>H241</f>
        <v>0</v>
      </c>
      <c r="E241" s="184">
        <f t="shared" si="49"/>
        <v>0</v>
      </c>
      <c r="F241" s="76" t="e">
        <f t="shared" si="47"/>
        <v>#DIV/0!</v>
      </c>
      <c r="G241" s="198"/>
      <c r="H241" s="198"/>
      <c r="I241" s="198" t="e">
        <f t="shared" si="45"/>
        <v>#DIV/0!</v>
      </c>
      <c r="J241" s="199"/>
      <c r="K241" s="199"/>
      <c r="L241" s="199"/>
      <c r="M241" s="199"/>
      <c r="N241" s="199"/>
      <c r="O241" s="199"/>
      <c r="P241" s="199"/>
      <c r="Q241" s="199"/>
      <c r="R241" s="199"/>
      <c r="S241" s="199"/>
      <c r="T241" s="199"/>
      <c r="U241" s="199"/>
      <c r="V241" s="199"/>
      <c r="W241" s="199"/>
      <c r="X241" s="199"/>
      <c r="Y241" s="199"/>
      <c r="Z241" s="199"/>
      <c r="AA241" s="199"/>
      <c r="AB241" s="199"/>
      <c r="AC241" s="233"/>
      <c r="AD241" s="233"/>
      <c r="AE241" s="233"/>
      <c r="AF241" s="233"/>
      <c r="AG241" s="246"/>
      <c r="AH241" s="246"/>
      <c r="AI241" s="246"/>
      <c r="AJ241" s="246"/>
      <c r="AK241" s="246"/>
      <c r="AL241" s="246"/>
      <c r="AM241" s="246"/>
      <c r="AN241" s="246"/>
      <c r="AO241" s="246"/>
      <c r="AP241" s="246"/>
      <c r="AQ241" s="246"/>
      <c r="AR241" s="246"/>
      <c r="AS241" s="246"/>
      <c r="AT241" s="246"/>
      <c r="AU241" s="246"/>
      <c r="AV241" s="246"/>
      <c r="AW241" s="246"/>
      <c r="AX241" s="246"/>
      <c r="AY241" s="246"/>
      <c r="AZ241" s="246"/>
      <c r="BA241" s="246"/>
      <c r="BB241" s="246"/>
      <c r="BC241" s="246"/>
      <c r="BD241" s="246"/>
      <c r="BE241" s="246"/>
      <c r="BF241" s="246"/>
      <c r="BG241" s="246"/>
      <c r="BH241" s="246"/>
      <c r="BI241" s="246"/>
      <c r="BJ241" s="246"/>
      <c r="BK241" s="246"/>
    </row>
    <row r="242" spans="1:63" s="423" customFormat="1" ht="19.5" customHeight="1" x14ac:dyDescent="0.3">
      <c r="A242" s="361" t="s">
        <v>188</v>
      </c>
      <c r="B242" s="272">
        <v>2260382</v>
      </c>
      <c r="C242" s="364"/>
      <c r="D242" s="198">
        <f>H242</f>
        <v>0</v>
      </c>
      <c r="E242" s="184">
        <f t="shared" si="49"/>
        <v>0</v>
      </c>
      <c r="F242" s="76" t="e">
        <f t="shared" si="47"/>
        <v>#DIV/0!</v>
      </c>
      <c r="G242" s="198"/>
      <c r="H242" s="198"/>
      <c r="I242" s="198" t="e">
        <f>H242/G242*100</f>
        <v>#DIV/0!</v>
      </c>
      <c r="J242" s="199"/>
      <c r="K242" s="199"/>
      <c r="L242" s="199"/>
      <c r="M242" s="199"/>
      <c r="N242" s="199"/>
      <c r="O242" s="199"/>
      <c r="P242" s="199"/>
      <c r="Q242" s="199"/>
      <c r="R242" s="199"/>
      <c r="S242" s="199"/>
      <c r="T242" s="199"/>
      <c r="U242" s="199"/>
      <c r="V242" s="199"/>
      <c r="W242" s="199"/>
      <c r="X242" s="199"/>
      <c r="Y242" s="199"/>
      <c r="Z242" s="199"/>
      <c r="AA242" s="199"/>
      <c r="AB242" s="199"/>
      <c r="AC242" s="233"/>
      <c r="AD242" s="233"/>
      <c r="AE242" s="233"/>
      <c r="AF242" s="233"/>
      <c r="AG242" s="246"/>
      <c r="AH242" s="246"/>
      <c r="AI242" s="246"/>
      <c r="AJ242" s="246"/>
      <c r="AK242" s="246"/>
      <c r="AL242" s="246"/>
      <c r="AM242" s="246"/>
      <c r="AN242" s="246"/>
      <c r="AO242" s="246"/>
      <c r="AP242" s="246"/>
      <c r="AQ242" s="246"/>
      <c r="AR242" s="246"/>
      <c r="AS242" s="246"/>
      <c r="AT242" s="246"/>
      <c r="AU242" s="246"/>
      <c r="AV242" s="246"/>
      <c r="AW242" s="246"/>
      <c r="AX242" s="246"/>
      <c r="AY242" s="246"/>
      <c r="AZ242" s="246"/>
      <c r="BA242" s="246"/>
      <c r="BB242" s="246"/>
      <c r="BC242" s="246"/>
      <c r="BD242" s="246"/>
      <c r="BE242" s="246"/>
      <c r="BF242" s="246"/>
      <c r="BG242" s="246"/>
      <c r="BH242" s="246"/>
      <c r="BI242" s="246"/>
      <c r="BJ242" s="246"/>
      <c r="BK242" s="246"/>
    </row>
    <row r="243" spans="1:63" s="265" customFormat="1" ht="24.75" customHeight="1" x14ac:dyDescent="0.25">
      <c r="A243" s="242" t="s">
        <v>39</v>
      </c>
      <c r="B243" s="349">
        <v>310</v>
      </c>
      <c r="C243" s="350">
        <f>C244</f>
        <v>0</v>
      </c>
      <c r="D243" s="350">
        <f>D244</f>
        <v>0</v>
      </c>
      <c r="E243" s="350">
        <f>E244</f>
        <v>0</v>
      </c>
      <c r="F243" s="97" t="e">
        <f t="shared" si="47"/>
        <v>#DIV/0!</v>
      </c>
      <c r="G243" s="350">
        <f>G244</f>
        <v>0</v>
      </c>
      <c r="H243" s="350">
        <f>H244</f>
        <v>0</v>
      </c>
      <c r="I243" s="350" t="e">
        <f t="shared" si="45"/>
        <v>#DIV/0!</v>
      </c>
      <c r="J243" s="351"/>
      <c r="K243" s="351"/>
      <c r="L243" s="351"/>
      <c r="M243" s="351"/>
      <c r="N243" s="351"/>
      <c r="O243" s="351"/>
      <c r="P243" s="351"/>
      <c r="Q243" s="351"/>
      <c r="R243" s="351"/>
      <c r="S243" s="351"/>
      <c r="T243" s="351"/>
      <c r="U243" s="351"/>
      <c r="V243" s="351"/>
      <c r="W243" s="351"/>
      <c r="X243" s="351"/>
      <c r="Y243" s="351"/>
      <c r="Z243" s="351"/>
      <c r="AA243" s="351"/>
      <c r="AB243" s="351"/>
      <c r="AC243" s="200"/>
      <c r="AD243" s="200"/>
      <c r="AE243" s="200"/>
      <c r="AF243" s="200"/>
      <c r="AG243" s="200"/>
      <c r="AH243" s="200"/>
      <c r="AI243" s="200"/>
      <c r="AJ243" s="200"/>
      <c r="AK243" s="200"/>
      <c r="AL243" s="200"/>
      <c r="AM243" s="200"/>
      <c r="AN243" s="200"/>
      <c r="AO243" s="200"/>
      <c r="AP243" s="200"/>
      <c r="AQ243" s="200"/>
      <c r="AR243" s="200"/>
      <c r="AS243" s="200"/>
      <c r="AT243" s="200"/>
      <c r="AU243" s="200"/>
      <c r="AV243" s="200"/>
      <c r="AW243" s="200"/>
      <c r="AX243" s="200"/>
      <c r="AY243" s="200"/>
      <c r="AZ243" s="200"/>
      <c r="BA243" s="200"/>
      <c r="BB243" s="200"/>
      <c r="BC243" s="200"/>
      <c r="BD243" s="200"/>
      <c r="BE243" s="200"/>
      <c r="BF243" s="200"/>
      <c r="BG243" s="200"/>
      <c r="BH243" s="200"/>
      <c r="BI243" s="200"/>
      <c r="BJ243" s="264"/>
      <c r="BK243" s="264"/>
    </row>
    <row r="244" spans="1:63" s="423" customFormat="1" ht="18.75" customHeight="1" x14ac:dyDescent="0.3">
      <c r="A244" s="361" t="s">
        <v>214</v>
      </c>
      <c r="B244" s="272">
        <v>3100267</v>
      </c>
      <c r="C244" s="364"/>
      <c r="D244" s="198">
        <f>H244</f>
        <v>0</v>
      </c>
      <c r="E244" s="184">
        <f t="shared" ref="E244" si="50">C244-D244</f>
        <v>0</v>
      </c>
      <c r="F244" s="76" t="e">
        <f t="shared" si="47"/>
        <v>#DIV/0!</v>
      </c>
      <c r="G244" s="198"/>
      <c r="H244" s="198"/>
      <c r="I244" s="198" t="e">
        <f t="shared" si="45"/>
        <v>#DIV/0!</v>
      </c>
      <c r="J244" s="199"/>
      <c r="K244" s="199"/>
      <c r="L244" s="199"/>
      <c r="M244" s="199"/>
      <c r="N244" s="199"/>
      <c r="O244" s="199"/>
      <c r="P244" s="199"/>
      <c r="Q244" s="199"/>
      <c r="R244" s="199"/>
      <c r="S244" s="199"/>
      <c r="T244" s="199"/>
      <c r="U244" s="199"/>
      <c r="V244" s="199"/>
      <c r="W244" s="199"/>
      <c r="X244" s="199"/>
      <c r="Y244" s="199"/>
      <c r="Z244" s="199"/>
      <c r="AA244" s="199"/>
      <c r="AB244" s="199"/>
      <c r="AC244" s="233"/>
      <c r="AD244" s="233"/>
      <c r="AE244" s="233"/>
      <c r="AF244" s="233"/>
      <c r="AG244" s="246"/>
      <c r="AH244" s="246"/>
      <c r="AI244" s="246"/>
      <c r="AJ244" s="246"/>
      <c r="AK244" s="246"/>
      <c r="AL244" s="246"/>
      <c r="AM244" s="246"/>
      <c r="AN244" s="246"/>
      <c r="AO244" s="246"/>
      <c r="AP244" s="246"/>
      <c r="AQ244" s="246"/>
      <c r="AR244" s="246"/>
      <c r="AS244" s="246"/>
      <c r="AT244" s="246"/>
      <c r="AU244" s="246"/>
      <c r="AV244" s="246"/>
      <c r="AW244" s="246"/>
      <c r="AX244" s="246"/>
      <c r="AY244" s="246"/>
      <c r="AZ244" s="246"/>
      <c r="BA244" s="246"/>
      <c r="BB244" s="246"/>
      <c r="BC244" s="246"/>
      <c r="BD244" s="246"/>
      <c r="BE244" s="246"/>
      <c r="BF244" s="246"/>
      <c r="BG244" s="246"/>
      <c r="BH244" s="246"/>
      <c r="BI244" s="246"/>
      <c r="BJ244" s="246"/>
      <c r="BK244" s="246"/>
    </row>
    <row r="245" spans="1:63" s="265" customFormat="1" ht="21.75" customHeight="1" x14ac:dyDescent="0.25">
      <c r="A245" s="242" t="s">
        <v>44</v>
      </c>
      <c r="B245" s="349">
        <v>346</v>
      </c>
      <c r="C245" s="350">
        <f>C246</f>
        <v>0</v>
      </c>
      <c r="D245" s="350">
        <f>D246</f>
        <v>0</v>
      </c>
      <c r="E245" s="350">
        <f>E246</f>
        <v>0</v>
      </c>
      <c r="F245" s="97" t="e">
        <f t="shared" si="47"/>
        <v>#DIV/0!</v>
      </c>
      <c r="G245" s="350">
        <f>G246</f>
        <v>0</v>
      </c>
      <c r="H245" s="350">
        <f>H246</f>
        <v>0</v>
      </c>
      <c r="I245" s="350" t="e">
        <f t="shared" si="45"/>
        <v>#DIV/0!</v>
      </c>
      <c r="J245" s="351"/>
      <c r="K245" s="351"/>
      <c r="L245" s="351"/>
      <c r="M245" s="351"/>
      <c r="N245" s="351"/>
      <c r="O245" s="351"/>
      <c r="P245" s="351"/>
      <c r="Q245" s="351"/>
      <c r="R245" s="351"/>
      <c r="S245" s="351"/>
      <c r="T245" s="351"/>
      <c r="U245" s="351"/>
      <c r="V245" s="351"/>
      <c r="W245" s="351"/>
      <c r="X245" s="351"/>
      <c r="Y245" s="351"/>
      <c r="Z245" s="351"/>
      <c r="AA245" s="351"/>
      <c r="AB245" s="351"/>
      <c r="AC245" s="200"/>
      <c r="AD245" s="200"/>
      <c r="AE245" s="200"/>
      <c r="AF245" s="200"/>
      <c r="AG245" s="200"/>
      <c r="AH245" s="200"/>
      <c r="AI245" s="200"/>
      <c r="AJ245" s="200"/>
      <c r="AK245" s="200"/>
      <c r="AL245" s="200"/>
      <c r="AM245" s="200"/>
      <c r="AN245" s="200"/>
      <c r="AO245" s="200"/>
      <c r="AP245" s="200"/>
      <c r="AQ245" s="200"/>
      <c r="AR245" s="200"/>
      <c r="AS245" s="200"/>
      <c r="AT245" s="200"/>
      <c r="AU245" s="200"/>
      <c r="AV245" s="200"/>
      <c r="AW245" s="200"/>
      <c r="AX245" s="200"/>
      <c r="AY245" s="200"/>
      <c r="AZ245" s="200"/>
      <c r="BA245" s="200"/>
      <c r="BB245" s="200"/>
      <c r="BC245" s="200"/>
      <c r="BD245" s="200"/>
      <c r="BE245" s="200"/>
      <c r="BF245" s="200"/>
      <c r="BG245" s="200"/>
      <c r="BH245" s="200"/>
      <c r="BI245" s="200"/>
      <c r="BJ245" s="264"/>
      <c r="BK245" s="264"/>
    </row>
    <row r="246" spans="1:63" s="423" customFormat="1" ht="21.75" customHeight="1" x14ac:dyDescent="0.3">
      <c r="A246" s="361" t="s">
        <v>145</v>
      </c>
      <c r="B246" s="272">
        <v>3460030</v>
      </c>
      <c r="C246" s="364"/>
      <c r="D246" s="198">
        <f>H246</f>
        <v>0</v>
      </c>
      <c r="E246" s="184">
        <f t="shared" ref="E246" si="51">C246-D246</f>
        <v>0</v>
      </c>
      <c r="F246" s="76" t="e">
        <f t="shared" si="47"/>
        <v>#DIV/0!</v>
      </c>
      <c r="G246" s="198"/>
      <c r="H246" s="198"/>
      <c r="I246" s="198" t="e">
        <f t="shared" si="45"/>
        <v>#DIV/0!</v>
      </c>
      <c r="J246" s="199"/>
      <c r="K246" s="199"/>
      <c r="L246" s="199"/>
      <c r="M246" s="199"/>
      <c r="N246" s="199"/>
      <c r="O246" s="199"/>
      <c r="P246" s="199"/>
      <c r="Q246" s="199"/>
      <c r="R246" s="199"/>
      <c r="S246" s="199"/>
      <c r="T246" s="199"/>
      <c r="U246" s="199"/>
      <c r="V246" s="199"/>
      <c r="W246" s="199"/>
      <c r="X246" s="199"/>
      <c r="Y246" s="199"/>
      <c r="Z246" s="199"/>
      <c r="AA246" s="199"/>
      <c r="AB246" s="199"/>
      <c r="AC246" s="233"/>
      <c r="AD246" s="233"/>
      <c r="AE246" s="233"/>
      <c r="AF246" s="233"/>
      <c r="AG246" s="246"/>
      <c r="AH246" s="246"/>
      <c r="AI246" s="246"/>
      <c r="AJ246" s="246"/>
      <c r="AK246" s="246"/>
      <c r="AL246" s="246"/>
      <c r="AM246" s="246"/>
      <c r="AN246" s="246"/>
      <c r="AO246" s="246"/>
      <c r="AP246" s="246"/>
      <c r="AQ246" s="246"/>
      <c r="AR246" s="246"/>
      <c r="AS246" s="246"/>
      <c r="AT246" s="246"/>
      <c r="AU246" s="246"/>
      <c r="AV246" s="246"/>
      <c r="AW246" s="246"/>
      <c r="AX246" s="246"/>
      <c r="AY246" s="246"/>
      <c r="AZ246" s="246"/>
      <c r="BA246" s="246"/>
      <c r="BB246" s="246"/>
      <c r="BC246" s="246"/>
      <c r="BD246" s="246"/>
      <c r="BE246" s="246"/>
      <c r="BF246" s="246"/>
      <c r="BG246" s="246"/>
      <c r="BH246" s="246"/>
      <c r="BI246" s="246"/>
      <c r="BJ246" s="246"/>
      <c r="BK246" s="246"/>
    </row>
    <row r="247" spans="1:63" s="423" customFormat="1" ht="55.5" customHeight="1" x14ac:dyDescent="0.3">
      <c r="A247" s="55" t="s">
        <v>215</v>
      </c>
      <c r="B247" s="450" t="s">
        <v>216</v>
      </c>
      <c r="C247" s="451">
        <f>C248</f>
        <v>0</v>
      </c>
      <c r="D247" s="451">
        <f t="shared" ref="D247:P248" si="52">D248</f>
        <v>0</v>
      </c>
      <c r="E247" s="451">
        <f t="shared" si="52"/>
        <v>0</v>
      </c>
      <c r="F247" s="451" t="e">
        <f t="shared" si="52"/>
        <v>#DIV/0!</v>
      </c>
      <c r="G247" s="451">
        <f t="shared" si="52"/>
        <v>0</v>
      </c>
      <c r="H247" s="451">
        <f t="shared" si="52"/>
        <v>0</v>
      </c>
      <c r="I247" s="451" t="e">
        <f t="shared" si="52"/>
        <v>#DIV/0!</v>
      </c>
      <c r="J247" s="451">
        <f t="shared" si="52"/>
        <v>0</v>
      </c>
      <c r="K247" s="451">
        <f t="shared" si="52"/>
        <v>0</v>
      </c>
      <c r="L247" s="451">
        <f t="shared" si="52"/>
        <v>0</v>
      </c>
      <c r="M247" s="451">
        <f t="shared" si="52"/>
        <v>0</v>
      </c>
      <c r="N247" s="451">
        <f t="shared" si="52"/>
        <v>0</v>
      </c>
      <c r="O247" s="451">
        <f t="shared" si="52"/>
        <v>0</v>
      </c>
      <c r="P247" s="451" t="e">
        <f>P248</f>
        <v>#DIV/0!</v>
      </c>
      <c r="Q247" s="199"/>
      <c r="R247" s="199"/>
      <c r="S247" s="199"/>
      <c r="T247" s="199"/>
      <c r="U247" s="199"/>
      <c r="V247" s="199"/>
      <c r="W247" s="199"/>
      <c r="X247" s="199"/>
      <c r="Y247" s="199"/>
      <c r="Z247" s="199"/>
      <c r="AA247" s="199"/>
      <c r="AB247" s="199"/>
      <c r="AC247" s="233"/>
      <c r="AD247" s="233"/>
      <c r="AE247" s="233"/>
      <c r="AF247" s="233"/>
      <c r="AG247" s="246"/>
      <c r="AH247" s="246"/>
      <c r="AI247" s="246"/>
      <c r="AJ247" s="246"/>
      <c r="AK247" s="246"/>
      <c r="AL247" s="246"/>
      <c r="AM247" s="246"/>
      <c r="AN247" s="246"/>
      <c r="AO247" s="246"/>
      <c r="AP247" s="246"/>
      <c r="AQ247" s="246"/>
      <c r="AR247" s="246"/>
      <c r="AS247" s="246"/>
      <c r="AT247" s="246"/>
      <c r="AU247" s="246"/>
      <c r="AV247" s="246"/>
      <c r="AW247" s="246"/>
      <c r="AX247" s="246"/>
      <c r="AY247" s="246"/>
      <c r="AZ247" s="246"/>
      <c r="BA247" s="246"/>
      <c r="BB247" s="246"/>
      <c r="BC247" s="246"/>
      <c r="BD247" s="246"/>
      <c r="BE247" s="246"/>
      <c r="BF247" s="246"/>
      <c r="BG247" s="246"/>
      <c r="BH247" s="246"/>
      <c r="BI247" s="246"/>
      <c r="BJ247" s="246"/>
      <c r="BK247" s="246"/>
    </row>
    <row r="248" spans="1:63" s="423" customFormat="1" ht="21.75" customHeight="1" x14ac:dyDescent="0.3">
      <c r="A248" s="452" t="s">
        <v>35</v>
      </c>
      <c r="B248" s="453" t="s">
        <v>185</v>
      </c>
      <c r="C248" s="454">
        <f>C249</f>
        <v>0</v>
      </c>
      <c r="D248" s="454">
        <f t="shared" si="52"/>
        <v>0</v>
      </c>
      <c r="E248" s="454">
        <f t="shared" si="52"/>
        <v>0</v>
      </c>
      <c r="F248" s="454" t="e">
        <f t="shared" si="52"/>
        <v>#DIV/0!</v>
      </c>
      <c r="G248" s="454">
        <f t="shared" si="52"/>
        <v>0</v>
      </c>
      <c r="H248" s="454">
        <f t="shared" si="52"/>
        <v>0</v>
      </c>
      <c r="I248" s="454" t="e">
        <f t="shared" si="52"/>
        <v>#DIV/0!</v>
      </c>
      <c r="J248" s="454">
        <f t="shared" si="52"/>
        <v>0</v>
      </c>
      <c r="K248" s="454">
        <f t="shared" si="52"/>
        <v>0</v>
      </c>
      <c r="L248" s="454">
        <f t="shared" si="52"/>
        <v>0</v>
      </c>
      <c r="M248" s="454">
        <f t="shared" si="52"/>
        <v>0</v>
      </c>
      <c r="N248" s="454">
        <f t="shared" si="52"/>
        <v>0</v>
      </c>
      <c r="O248" s="454">
        <f t="shared" si="52"/>
        <v>0</v>
      </c>
      <c r="P248" s="454" t="e">
        <f t="shared" si="52"/>
        <v>#DIV/0!</v>
      </c>
      <c r="Q248" s="199"/>
      <c r="R248" s="199"/>
      <c r="S248" s="199"/>
      <c r="T248" s="199"/>
      <c r="U248" s="199"/>
      <c r="V248" s="199"/>
      <c r="W248" s="199"/>
      <c r="X248" s="199"/>
      <c r="Y248" s="199"/>
      <c r="Z248" s="199"/>
      <c r="AA248" s="199"/>
      <c r="AB248" s="199"/>
      <c r="AC248" s="233"/>
      <c r="AD248" s="233"/>
      <c r="AE248" s="233"/>
      <c r="AF248" s="233"/>
      <c r="AG248" s="246"/>
      <c r="AH248" s="246"/>
      <c r="AI248" s="246"/>
      <c r="AJ248" s="246"/>
      <c r="AK248" s="246"/>
      <c r="AL248" s="246"/>
      <c r="AM248" s="246"/>
      <c r="AN248" s="246"/>
      <c r="AO248" s="246"/>
      <c r="AP248" s="246"/>
      <c r="AQ248" s="246"/>
      <c r="AR248" s="246"/>
      <c r="AS248" s="246"/>
      <c r="AT248" s="246"/>
      <c r="AU248" s="246"/>
      <c r="AV248" s="246"/>
      <c r="AW248" s="246"/>
      <c r="AX248" s="246"/>
      <c r="AY248" s="246"/>
      <c r="AZ248" s="246"/>
      <c r="BA248" s="246"/>
      <c r="BB248" s="246"/>
      <c r="BC248" s="246"/>
      <c r="BD248" s="246"/>
      <c r="BE248" s="246"/>
      <c r="BF248" s="246"/>
      <c r="BG248" s="246"/>
      <c r="BH248" s="246"/>
      <c r="BI248" s="246"/>
      <c r="BJ248" s="246"/>
      <c r="BK248" s="246"/>
    </row>
    <row r="249" spans="1:63" s="423" customFormat="1" ht="81.75" customHeight="1" x14ac:dyDescent="0.3">
      <c r="A249" s="339" t="s">
        <v>217</v>
      </c>
      <c r="B249" s="455">
        <v>2260056</v>
      </c>
      <c r="C249" s="456"/>
      <c r="D249" s="457"/>
      <c r="E249" s="184">
        <f t="shared" ref="E249" si="53">C249-D249</f>
        <v>0</v>
      </c>
      <c r="F249" s="76" t="e">
        <f t="shared" si="47"/>
        <v>#DIV/0!</v>
      </c>
      <c r="G249" s="457"/>
      <c r="H249" s="457"/>
      <c r="I249" s="198" t="e">
        <f t="shared" si="45"/>
        <v>#DIV/0!</v>
      </c>
      <c r="J249" s="458"/>
      <c r="K249" s="458"/>
      <c r="L249" s="458"/>
      <c r="M249" s="458"/>
      <c r="N249" s="458"/>
      <c r="O249" s="458"/>
      <c r="P249" s="458" t="e">
        <f>SUM(D249:O249)</f>
        <v>#DIV/0!</v>
      </c>
      <c r="Q249" s="199"/>
      <c r="R249" s="199"/>
      <c r="S249" s="199"/>
      <c r="T249" s="199"/>
      <c r="U249" s="199"/>
      <c r="V249" s="199"/>
      <c r="W249" s="199"/>
      <c r="X249" s="199"/>
      <c r="Y249" s="199"/>
      <c r="Z249" s="199"/>
      <c r="AA249" s="199"/>
      <c r="AB249" s="199"/>
      <c r="AC249" s="233"/>
      <c r="AD249" s="233"/>
      <c r="AE249" s="233"/>
      <c r="AF249" s="233"/>
      <c r="AG249" s="246"/>
      <c r="AH249" s="246"/>
      <c r="AI249" s="246"/>
      <c r="AJ249" s="246"/>
      <c r="AK249" s="246"/>
      <c r="AL249" s="246"/>
      <c r="AM249" s="246"/>
      <c r="AN249" s="246"/>
      <c r="AO249" s="246"/>
      <c r="AP249" s="246"/>
      <c r="AQ249" s="246"/>
      <c r="AR249" s="246"/>
      <c r="AS249" s="246"/>
      <c r="AT249" s="246"/>
      <c r="AU249" s="246"/>
      <c r="AV249" s="246"/>
      <c r="AW249" s="246"/>
      <c r="AX249" s="246"/>
      <c r="AY249" s="246"/>
      <c r="AZ249" s="246"/>
      <c r="BA249" s="246"/>
      <c r="BB249" s="246"/>
      <c r="BC249" s="246"/>
      <c r="BD249" s="246"/>
      <c r="BE249" s="246"/>
      <c r="BF249" s="246"/>
      <c r="BG249" s="246"/>
      <c r="BH249" s="246"/>
      <c r="BI249" s="246"/>
      <c r="BJ249" s="246"/>
      <c r="BK249" s="246"/>
    </row>
    <row r="250" spans="1:63" s="441" customFormat="1" ht="60.75" customHeight="1" x14ac:dyDescent="0.3">
      <c r="A250" s="406" t="s">
        <v>218</v>
      </c>
      <c r="B250" s="459" t="s">
        <v>219</v>
      </c>
      <c r="C250" s="460">
        <f>C253+C251</f>
        <v>0</v>
      </c>
      <c r="D250" s="460">
        <f>D253+D251</f>
        <v>0</v>
      </c>
      <c r="E250" s="460">
        <f>E253+E251</f>
        <v>0</v>
      </c>
      <c r="F250" s="137" t="e">
        <f>D250/C250*100</f>
        <v>#DIV/0!</v>
      </c>
      <c r="G250" s="460">
        <f>G253+G251</f>
        <v>0</v>
      </c>
      <c r="H250" s="460">
        <f>H253+H251</f>
        <v>0</v>
      </c>
      <c r="I250" s="460" t="e">
        <f>H250/G250*100</f>
        <v>#DIV/0!</v>
      </c>
      <c r="J250" s="461"/>
      <c r="K250" s="461"/>
      <c r="L250" s="461"/>
      <c r="M250" s="461"/>
      <c r="N250" s="461"/>
      <c r="O250" s="461"/>
      <c r="P250" s="461"/>
      <c r="Q250" s="461"/>
      <c r="R250" s="461"/>
      <c r="S250" s="461"/>
      <c r="T250" s="461"/>
      <c r="U250" s="461"/>
      <c r="V250" s="461"/>
      <c r="W250" s="461"/>
      <c r="X250" s="461"/>
      <c r="Y250" s="461"/>
      <c r="Z250" s="461"/>
      <c r="AA250" s="461"/>
      <c r="AB250" s="461"/>
      <c r="AC250" s="200"/>
      <c r="AD250" s="200"/>
      <c r="AE250" s="200"/>
      <c r="AF250" s="200"/>
      <c r="AG250" s="200"/>
      <c r="AH250" s="200"/>
      <c r="AI250" s="200"/>
      <c r="AJ250" s="200"/>
      <c r="AK250" s="200"/>
      <c r="AL250" s="200"/>
      <c r="AM250" s="200"/>
      <c r="AN250" s="200"/>
      <c r="AO250" s="200"/>
      <c r="AP250" s="200"/>
      <c r="AQ250" s="200"/>
      <c r="AR250" s="200"/>
      <c r="AS250" s="200"/>
      <c r="AT250" s="200"/>
      <c r="AU250" s="200"/>
      <c r="AV250" s="200"/>
      <c r="AW250" s="200"/>
      <c r="AX250" s="200"/>
      <c r="AY250" s="200"/>
      <c r="AZ250" s="200"/>
      <c r="BA250" s="200"/>
      <c r="BB250" s="200"/>
      <c r="BC250" s="200"/>
      <c r="BD250" s="200"/>
      <c r="BE250" s="200"/>
      <c r="BF250" s="200"/>
      <c r="BG250" s="200"/>
      <c r="BH250" s="200"/>
      <c r="BI250" s="200"/>
      <c r="BJ250" s="440"/>
      <c r="BK250" s="440"/>
    </row>
    <row r="251" spans="1:63" s="441" customFormat="1" ht="44.25" customHeight="1" x14ac:dyDescent="0.3">
      <c r="A251" s="219" t="s">
        <v>39</v>
      </c>
      <c r="B251" s="462" t="s">
        <v>189</v>
      </c>
      <c r="C251" s="463">
        <f>C252</f>
        <v>0</v>
      </c>
      <c r="D251" s="463">
        <f>D252</f>
        <v>0</v>
      </c>
      <c r="E251" s="463">
        <f>E252</f>
        <v>0</v>
      </c>
      <c r="F251" s="97" t="e">
        <f t="shared" si="47"/>
        <v>#DIV/0!</v>
      </c>
      <c r="G251" s="463">
        <f>G252</f>
        <v>0</v>
      </c>
      <c r="H251" s="463">
        <f>H252</f>
        <v>0</v>
      </c>
      <c r="I251" s="463" t="e">
        <f t="shared" si="45"/>
        <v>#DIV/0!</v>
      </c>
      <c r="J251" s="464"/>
      <c r="K251" s="464"/>
      <c r="L251" s="464"/>
      <c r="M251" s="464"/>
      <c r="N251" s="464"/>
      <c r="O251" s="464"/>
      <c r="P251" s="464"/>
      <c r="Q251" s="464"/>
      <c r="R251" s="464"/>
      <c r="S251" s="464"/>
      <c r="T251" s="464"/>
      <c r="U251" s="464"/>
      <c r="V251" s="464"/>
      <c r="W251" s="464"/>
      <c r="X251" s="464"/>
      <c r="Y251" s="464"/>
      <c r="Z251" s="464"/>
      <c r="AA251" s="464"/>
      <c r="AB251" s="464"/>
      <c r="AC251" s="200"/>
      <c r="AD251" s="200"/>
      <c r="AE251" s="200"/>
      <c r="AF251" s="200"/>
      <c r="AG251" s="200"/>
      <c r="AH251" s="200"/>
      <c r="AI251" s="200"/>
      <c r="AJ251" s="200"/>
      <c r="AK251" s="200"/>
      <c r="AL251" s="200"/>
      <c r="AM251" s="200"/>
      <c r="AN251" s="200"/>
      <c r="AO251" s="200"/>
      <c r="AP251" s="200"/>
      <c r="AQ251" s="200"/>
      <c r="AR251" s="200"/>
      <c r="AS251" s="200"/>
      <c r="AT251" s="200"/>
      <c r="AU251" s="200"/>
      <c r="AV251" s="200"/>
      <c r="AW251" s="200"/>
      <c r="AX251" s="200"/>
      <c r="AY251" s="200"/>
      <c r="AZ251" s="200"/>
      <c r="BA251" s="200"/>
      <c r="BB251" s="200"/>
      <c r="BC251" s="200"/>
      <c r="BD251" s="200"/>
      <c r="BE251" s="200"/>
      <c r="BF251" s="200"/>
      <c r="BG251" s="200"/>
      <c r="BH251" s="200"/>
      <c r="BI251" s="200"/>
      <c r="BJ251" s="440"/>
      <c r="BK251" s="440"/>
    </row>
    <row r="252" spans="1:63" s="423" customFormat="1" ht="44.25" customHeight="1" x14ac:dyDescent="0.3">
      <c r="A252" s="465" t="s">
        <v>194</v>
      </c>
      <c r="B252" s="466" t="s">
        <v>220</v>
      </c>
      <c r="C252" s="467"/>
      <c r="D252" s="198">
        <f>H252</f>
        <v>0</v>
      </c>
      <c r="E252" s="184">
        <f>C252-D252</f>
        <v>0</v>
      </c>
      <c r="F252" s="76" t="e">
        <f t="shared" si="47"/>
        <v>#DIV/0!</v>
      </c>
      <c r="G252" s="198"/>
      <c r="H252" s="198"/>
      <c r="I252" s="198" t="e">
        <f t="shared" si="45"/>
        <v>#DIV/0!</v>
      </c>
      <c r="J252" s="199"/>
      <c r="K252" s="199"/>
      <c r="L252" s="199"/>
      <c r="M252" s="199"/>
      <c r="N252" s="199"/>
      <c r="O252" s="199"/>
      <c r="P252" s="199"/>
      <c r="Q252" s="199"/>
      <c r="R252" s="199"/>
      <c r="S252" s="199"/>
      <c r="T252" s="199"/>
      <c r="U252" s="199"/>
      <c r="V252" s="199"/>
      <c r="W252" s="199"/>
      <c r="X252" s="199"/>
      <c r="Y252" s="199"/>
      <c r="Z252" s="199"/>
      <c r="AA252" s="199"/>
      <c r="AB252" s="199"/>
      <c r="AC252" s="233"/>
      <c r="AD252" s="233"/>
      <c r="AE252" s="233"/>
      <c r="AF252" s="233"/>
      <c r="AG252" s="246"/>
      <c r="AH252" s="246"/>
      <c r="AI252" s="246"/>
      <c r="AJ252" s="246"/>
      <c r="AK252" s="246"/>
      <c r="AL252" s="246"/>
      <c r="AM252" s="246"/>
      <c r="AN252" s="246"/>
      <c r="AO252" s="246"/>
      <c r="AP252" s="246"/>
      <c r="AQ252" s="246"/>
      <c r="AR252" s="246"/>
      <c r="AS252" s="246"/>
      <c r="AT252" s="246"/>
      <c r="AU252" s="246"/>
      <c r="AV252" s="246"/>
      <c r="AW252" s="246"/>
      <c r="AX252" s="246"/>
      <c r="AY252" s="246"/>
      <c r="AZ252" s="246"/>
      <c r="BA252" s="246"/>
      <c r="BB252" s="246"/>
      <c r="BC252" s="246"/>
      <c r="BD252" s="246"/>
      <c r="BE252" s="246"/>
      <c r="BF252" s="246"/>
      <c r="BG252" s="246"/>
      <c r="BH252" s="246"/>
      <c r="BI252" s="246"/>
      <c r="BJ252" s="246"/>
      <c r="BK252" s="246"/>
    </row>
    <row r="253" spans="1:63" s="265" customFormat="1" ht="44.25" customHeight="1" x14ac:dyDescent="0.3">
      <c r="A253" s="219" t="s">
        <v>44</v>
      </c>
      <c r="B253" s="462" t="s">
        <v>221</v>
      </c>
      <c r="C253" s="463">
        <f>C254</f>
        <v>0</v>
      </c>
      <c r="D253" s="463">
        <f>D254</f>
        <v>0</v>
      </c>
      <c r="E253" s="463">
        <f>E254</f>
        <v>0</v>
      </c>
      <c r="F253" s="97" t="e">
        <f t="shared" si="47"/>
        <v>#DIV/0!</v>
      </c>
      <c r="G253" s="463">
        <f>G254</f>
        <v>0</v>
      </c>
      <c r="H253" s="463">
        <f>H254</f>
        <v>0</v>
      </c>
      <c r="I253" s="463" t="e">
        <f t="shared" si="45"/>
        <v>#DIV/0!</v>
      </c>
      <c r="J253" s="464"/>
      <c r="K253" s="464"/>
      <c r="L253" s="464"/>
      <c r="M253" s="464"/>
      <c r="N253" s="464"/>
      <c r="O253" s="464"/>
      <c r="P253" s="464"/>
      <c r="Q253" s="464"/>
      <c r="R253" s="464"/>
      <c r="S253" s="464"/>
      <c r="T253" s="464"/>
      <c r="U253" s="464"/>
      <c r="V253" s="464"/>
      <c r="W253" s="464"/>
      <c r="X253" s="464"/>
      <c r="Y253" s="464"/>
      <c r="Z253" s="464"/>
      <c r="AA253" s="464"/>
      <c r="AB253" s="464"/>
      <c r="AC253" s="200"/>
      <c r="AD253" s="200"/>
      <c r="AE253" s="200"/>
      <c r="AF253" s="200"/>
      <c r="AG253" s="200"/>
      <c r="AH253" s="200"/>
      <c r="AI253" s="200"/>
      <c r="AJ253" s="200"/>
      <c r="AK253" s="200"/>
      <c r="AL253" s="200"/>
      <c r="AM253" s="200"/>
      <c r="AN253" s="200"/>
      <c r="AO253" s="200"/>
      <c r="AP253" s="200"/>
      <c r="AQ253" s="200"/>
      <c r="AR253" s="200"/>
      <c r="AS253" s="200"/>
      <c r="AT253" s="200"/>
      <c r="AU253" s="200"/>
      <c r="AV253" s="200"/>
      <c r="AW253" s="200"/>
      <c r="AX253" s="200"/>
      <c r="AY253" s="200"/>
      <c r="AZ253" s="200"/>
      <c r="BA253" s="200"/>
      <c r="BB253" s="200"/>
      <c r="BC253" s="200"/>
      <c r="BD253" s="200"/>
      <c r="BE253" s="200"/>
      <c r="BF253" s="200"/>
      <c r="BG253" s="200"/>
      <c r="BH253" s="200"/>
      <c r="BI253" s="200"/>
      <c r="BJ253" s="264"/>
      <c r="BK253" s="264"/>
    </row>
    <row r="254" spans="1:63" s="248" customFormat="1" ht="50.25" customHeight="1" x14ac:dyDescent="0.3">
      <c r="A254" s="468" t="s">
        <v>222</v>
      </c>
      <c r="B254" s="469">
        <v>3460012</v>
      </c>
      <c r="C254" s="470"/>
      <c r="D254" s="198">
        <f>H254</f>
        <v>0</v>
      </c>
      <c r="E254" s="198">
        <f>C254-D254</f>
        <v>0</v>
      </c>
      <c r="F254" s="76" t="e">
        <f>D254/C254*100</f>
        <v>#DIV/0!</v>
      </c>
      <c r="G254" s="198"/>
      <c r="H254" s="198"/>
      <c r="I254" s="198" t="e">
        <f t="shared" si="45"/>
        <v>#DIV/0!</v>
      </c>
      <c r="J254" s="199"/>
      <c r="K254" s="199"/>
      <c r="L254" s="199"/>
      <c r="M254" s="199"/>
      <c r="N254" s="199"/>
      <c r="O254" s="199"/>
      <c r="P254" s="199"/>
      <c r="Q254" s="199"/>
      <c r="R254" s="199"/>
      <c r="S254" s="199"/>
      <c r="T254" s="199"/>
      <c r="U254" s="199"/>
      <c r="V254" s="199"/>
      <c r="W254" s="199"/>
      <c r="X254" s="199"/>
      <c r="Y254" s="199"/>
      <c r="Z254" s="199"/>
      <c r="AA254" s="199"/>
      <c r="AB254" s="199"/>
      <c r="AC254" s="233"/>
      <c r="AD254" s="233"/>
      <c r="AE254" s="233"/>
      <c r="AF254" s="233"/>
      <c r="AG254" s="246"/>
      <c r="AH254" s="246"/>
      <c r="AI254" s="246"/>
      <c r="AJ254" s="246"/>
      <c r="AK254" s="246"/>
      <c r="AL254" s="246"/>
      <c r="AM254" s="246"/>
      <c r="AN254" s="246"/>
      <c r="AO254" s="246"/>
      <c r="AP254" s="246"/>
      <c r="AQ254" s="246"/>
      <c r="AR254" s="246"/>
      <c r="AS254" s="246"/>
      <c r="AT254" s="246"/>
      <c r="AU254" s="246"/>
      <c r="AV254" s="246"/>
      <c r="AW254" s="246"/>
      <c r="AX254" s="246"/>
      <c r="AY254" s="246"/>
      <c r="AZ254" s="246"/>
      <c r="BA254" s="246"/>
      <c r="BB254" s="246"/>
      <c r="BC254" s="246"/>
      <c r="BD254" s="246"/>
      <c r="BE254" s="246"/>
      <c r="BF254" s="246"/>
      <c r="BG254" s="246"/>
      <c r="BH254" s="246"/>
      <c r="BI254" s="246"/>
      <c r="BJ254" s="247"/>
      <c r="BK254" s="247"/>
    </row>
    <row r="255" spans="1:63" s="248" customFormat="1" ht="50.25" customHeight="1" x14ac:dyDescent="0.3">
      <c r="A255" s="471" t="s">
        <v>223</v>
      </c>
      <c r="B255" s="472" t="s">
        <v>224</v>
      </c>
      <c r="C255" s="473">
        <f>SUM(C256)</f>
        <v>0</v>
      </c>
      <c r="D255" s="473">
        <f>SUM(D256)</f>
        <v>0</v>
      </c>
      <c r="E255" s="473">
        <f>SUM(E256)</f>
        <v>0</v>
      </c>
      <c r="F255" s="137" t="e">
        <f>D255/C255*100</f>
        <v>#DIV/0!</v>
      </c>
      <c r="G255" s="474">
        <f>SUM(G256)</f>
        <v>0</v>
      </c>
      <c r="H255" s="474">
        <f>SUM(H256)</f>
        <v>0</v>
      </c>
      <c r="I255" s="460" t="e">
        <f>H255/G255*100</f>
        <v>#DIV/0!</v>
      </c>
      <c r="J255" s="199"/>
      <c r="K255" s="199"/>
      <c r="L255" s="199"/>
      <c r="M255" s="199"/>
      <c r="N255" s="199"/>
      <c r="O255" s="199"/>
      <c r="P255" s="199"/>
      <c r="Q255" s="199"/>
      <c r="R255" s="199"/>
      <c r="S255" s="199"/>
      <c r="T255" s="199"/>
      <c r="U255" s="199"/>
      <c r="V255" s="199"/>
      <c r="W255" s="199"/>
      <c r="X255" s="199"/>
      <c r="Y255" s="199"/>
      <c r="Z255" s="199"/>
      <c r="AA255" s="199"/>
      <c r="AB255" s="199"/>
      <c r="AC255" s="233"/>
      <c r="AD255" s="233"/>
      <c r="AE255" s="233"/>
      <c r="AF255" s="233"/>
      <c r="AG255" s="246"/>
      <c r="AH255" s="246"/>
      <c r="AI255" s="246"/>
      <c r="AJ255" s="246"/>
      <c r="AK255" s="246"/>
      <c r="AL255" s="246"/>
      <c r="AM255" s="246"/>
      <c r="AN255" s="246"/>
      <c r="AO255" s="246"/>
      <c r="AP255" s="246"/>
      <c r="AQ255" s="246"/>
      <c r="AR255" s="246"/>
      <c r="AS255" s="246"/>
      <c r="AT255" s="246"/>
      <c r="AU255" s="246"/>
      <c r="AV255" s="246"/>
      <c r="AW255" s="246"/>
      <c r="AX255" s="246"/>
      <c r="AY255" s="246"/>
      <c r="AZ255" s="246"/>
      <c r="BA255" s="246"/>
      <c r="BB255" s="246"/>
      <c r="BC255" s="246"/>
      <c r="BD255" s="246"/>
      <c r="BE255" s="246"/>
      <c r="BF255" s="246"/>
      <c r="BG255" s="246"/>
      <c r="BH255" s="246"/>
      <c r="BI255" s="246"/>
      <c r="BJ255" s="247"/>
      <c r="BK255" s="247"/>
    </row>
    <row r="256" spans="1:63" s="248" customFormat="1" ht="33.75" customHeight="1" x14ac:dyDescent="0.3">
      <c r="A256" s="468" t="s">
        <v>225</v>
      </c>
      <c r="B256" s="469">
        <v>2250110</v>
      </c>
      <c r="C256" s="470"/>
      <c r="D256" s="198">
        <f>H256</f>
        <v>0</v>
      </c>
      <c r="E256" s="198">
        <f>C256-D256</f>
        <v>0</v>
      </c>
      <c r="F256" s="76" t="e">
        <f>D256/C256*100</f>
        <v>#DIV/0!</v>
      </c>
      <c r="G256" s="198"/>
      <c r="H256" s="198"/>
      <c r="I256" s="198" t="e">
        <f t="shared" si="45"/>
        <v>#DIV/0!</v>
      </c>
      <c r="J256" s="199"/>
      <c r="K256" s="199"/>
      <c r="L256" s="199"/>
      <c r="M256" s="199"/>
      <c r="N256" s="199"/>
      <c r="O256" s="199"/>
      <c r="P256" s="199"/>
      <c r="Q256" s="199"/>
      <c r="R256" s="199"/>
      <c r="S256" s="199"/>
      <c r="T256" s="199"/>
      <c r="U256" s="199"/>
      <c r="V256" s="199"/>
      <c r="W256" s="199"/>
      <c r="X256" s="199"/>
      <c r="Y256" s="199"/>
      <c r="Z256" s="199"/>
      <c r="AA256" s="199"/>
      <c r="AB256" s="199"/>
      <c r="AC256" s="233"/>
      <c r="AD256" s="233"/>
      <c r="AE256" s="233"/>
      <c r="AF256" s="233"/>
      <c r="AG256" s="246"/>
      <c r="AH256" s="246"/>
      <c r="AI256" s="246"/>
      <c r="AJ256" s="246"/>
      <c r="AK256" s="246"/>
      <c r="AL256" s="246"/>
      <c r="AM256" s="246"/>
      <c r="AN256" s="246"/>
      <c r="AO256" s="246"/>
      <c r="AP256" s="246"/>
      <c r="AQ256" s="246"/>
      <c r="AR256" s="246"/>
      <c r="AS256" s="246"/>
      <c r="AT256" s="246"/>
      <c r="AU256" s="246"/>
      <c r="AV256" s="246"/>
      <c r="AW256" s="246"/>
      <c r="AX256" s="246"/>
      <c r="AY256" s="246"/>
      <c r="AZ256" s="246"/>
      <c r="BA256" s="246"/>
      <c r="BB256" s="246"/>
      <c r="BC256" s="246"/>
      <c r="BD256" s="246"/>
      <c r="BE256" s="246"/>
      <c r="BF256" s="246"/>
      <c r="BG256" s="246"/>
      <c r="BH256" s="246"/>
      <c r="BI256" s="246"/>
      <c r="BJ256" s="247"/>
      <c r="BK256" s="247"/>
    </row>
    <row r="257" spans="1:969" s="480" customFormat="1" ht="118.5" customHeight="1" x14ac:dyDescent="0.25">
      <c r="A257" s="475" t="s">
        <v>226</v>
      </c>
      <c r="B257" s="476">
        <v>612</v>
      </c>
      <c r="C257" s="477">
        <f>C179+C217+C258+C255</f>
        <v>90500</v>
      </c>
      <c r="D257" s="477">
        <f>D179+D217+D247+D250+D258+D255</f>
        <v>0</v>
      </c>
      <c r="E257" s="477">
        <f>E179+E217+E247+E250+E258+E255</f>
        <v>90500</v>
      </c>
      <c r="F257" s="131">
        <f t="shared" si="47"/>
        <v>0</v>
      </c>
      <c r="G257" s="477">
        <f>G179+G217+G250+G258+G255</f>
        <v>0</v>
      </c>
      <c r="H257" s="477">
        <f>H179+H217+H250+H258+H255</f>
        <v>0</v>
      </c>
      <c r="I257" s="477" t="e">
        <f t="shared" si="45"/>
        <v>#DIV/0!</v>
      </c>
      <c r="J257" s="478"/>
      <c r="K257" s="478"/>
      <c r="L257" s="478"/>
      <c r="M257" s="478"/>
      <c r="N257" s="478"/>
      <c r="O257" s="478"/>
      <c r="P257" s="478"/>
      <c r="Q257" s="478"/>
      <c r="R257" s="478"/>
      <c r="S257" s="478"/>
      <c r="T257" s="478"/>
      <c r="U257" s="478"/>
      <c r="V257" s="478"/>
      <c r="W257" s="478"/>
      <c r="X257" s="478"/>
      <c r="Y257" s="478"/>
      <c r="Z257" s="478"/>
      <c r="AA257" s="478"/>
      <c r="AB257" s="478"/>
      <c r="AC257" s="352"/>
      <c r="AD257" s="352"/>
      <c r="AE257" s="352"/>
      <c r="AF257" s="352"/>
      <c r="AG257" s="352"/>
      <c r="AH257" s="352"/>
      <c r="AI257" s="352"/>
      <c r="AJ257" s="352"/>
      <c r="AK257" s="352"/>
      <c r="AL257" s="352"/>
      <c r="AM257" s="352"/>
      <c r="AN257" s="352"/>
      <c r="AO257" s="352"/>
      <c r="AP257" s="352"/>
      <c r="AQ257" s="352"/>
      <c r="AR257" s="352"/>
      <c r="AS257" s="352"/>
      <c r="AT257" s="352"/>
      <c r="AU257" s="352"/>
      <c r="AV257" s="352"/>
      <c r="AW257" s="352"/>
      <c r="AX257" s="352"/>
      <c r="AY257" s="352"/>
      <c r="AZ257" s="352"/>
      <c r="BA257" s="352"/>
      <c r="BB257" s="352"/>
      <c r="BC257" s="352"/>
      <c r="BD257" s="352"/>
      <c r="BE257" s="352"/>
      <c r="BF257" s="352"/>
      <c r="BG257" s="352"/>
      <c r="BH257" s="352"/>
      <c r="BI257" s="352"/>
      <c r="BJ257" s="479"/>
      <c r="BK257" s="479"/>
    </row>
    <row r="258" spans="1:969" ht="36.75" customHeight="1" x14ac:dyDescent="0.3">
      <c r="A258" s="481" t="s">
        <v>227</v>
      </c>
      <c r="B258" s="272"/>
      <c r="C258" s="376"/>
      <c r="D258" s="184">
        <f>H258</f>
        <v>0</v>
      </c>
      <c r="E258" s="184">
        <f>C258-D258</f>
        <v>0</v>
      </c>
      <c r="F258" s="76" t="e">
        <f>D258/C258*100</f>
        <v>#DIV/0!</v>
      </c>
      <c r="G258" s="184"/>
      <c r="H258" s="184"/>
      <c r="I258" s="185" t="e">
        <f t="shared" si="45"/>
        <v>#DIV/0!</v>
      </c>
      <c r="J258" s="186"/>
      <c r="K258" s="186"/>
      <c r="L258" s="186"/>
      <c r="M258" s="186"/>
      <c r="N258" s="186"/>
      <c r="O258" s="186"/>
      <c r="P258" s="186"/>
      <c r="Q258" s="186"/>
      <c r="R258" s="186"/>
      <c r="S258" s="186"/>
      <c r="T258" s="186"/>
      <c r="U258" s="186"/>
      <c r="V258" s="186"/>
      <c r="W258" s="186"/>
      <c r="X258" s="186"/>
      <c r="Y258" s="186"/>
      <c r="Z258" s="186"/>
      <c r="AA258" s="186"/>
      <c r="AB258" s="186"/>
      <c r="AC258" s="4"/>
      <c r="AD258" s="4"/>
      <c r="AE258" s="4"/>
      <c r="AF258" s="4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6"/>
      <c r="BK258" s="6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X258" s="7"/>
      <c r="EY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  <c r="FL258" s="7"/>
      <c r="FM258" s="7"/>
      <c r="FN258" s="7"/>
      <c r="FO258" s="7"/>
      <c r="FP258" s="7"/>
      <c r="FQ258" s="7"/>
      <c r="FR258" s="7"/>
      <c r="FS258" s="7"/>
      <c r="FT258" s="7"/>
      <c r="FU258" s="7"/>
      <c r="FV258" s="7"/>
      <c r="FW258" s="7"/>
      <c r="FX258" s="7"/>
      <c r="FY258" s="7"/>
      <c r="FZ258" s="7"/>
      <c r="GA258" s="7"/>
      <c r="GB258" s="7"/>
      <c r="GC258" s="7"/>
      <c r="GD258" s="7"/>
      <c r="GE258" s="7"/>
      <c r="GF258" s="7"/>
      <c r="GG258" s="7"/>
      <c r="GH258" s="7"/>
      <c r="GI258" s="7"/>
      <c r="GJ258" s="7"/>
      <c r="GK258" s="7"/>
      <c r="GL258" s="7"/>
      <c r="GM258" s="7"/>
      <c r="GN258" s="7"/>
      <c r="GO258" s="7"/>
      <c r="GP258" s="7"/>
      <c r="GQ258" s="7"/>
      <c r="GR258" s="7"/>
      <c r="GS258" s="7"/>
      <c r="GT258" s="7"/>
      <c r="GU258" s="7"/>
      <c r="GV258" s="7"/>
      <c r="GW258" s="7"/>
      <c r="GX258" s="7"/>
      <c r="GY258" s="7"/>
      <c r="GZ258" s="7"/>
      <c r="HA258" s="7"/>
      <c r="HB258" s="7"/>
      <c r="HC258" s="7"/>
      <c r="HD258" s="7"/>
      <c r="HE258" s="7"/>
      <c r="HF258" s="7"/>
      <c r="HG258" s="7"/>
      <c r="HH258" s="7"/>
      <c r="HI258" s="7"/>
      <c r="HJ258" s="7"/>
      <c r="HK258" s="7"/>
      <c r="HL258" s="7"/>
      <c r="HM258" s="7"/>
      <c r="HN258" s="7"/>
      <c r="HO258" s="7"/>
      <c r="HP258" s="7"/>
      <c r="HQ258" s="7"/>
      <c r="HR258" s="7"/>
      <c r="HS258" s="7"/>
      <c r="HT258" s="7"/>
      <c r="HU258" s="7"/>
      <c r="HV258" s="7"/>
      <c r="HW258" s="7"/>
      <c r="HX258" s="7"/>
      <c r="HY258" s="7"/>
      <c r="HZ258" s="7"/>
      <c r="IA258" s="7"/>
      <c r="IB258" s="7"/>
      <c r="IC258" s="7"/>
      <c r="ID258" s="7"/>
      <c r="IE258" s="7"/>
      <c r="IF258" s="7"/>
      <c r="IG258" s="7"/>
      <c r="IH258" s="7"/>
      <c r="II258" s="7"/>
      <c r="IJ258" s="7"/>
      <c r="IK258" s="7"/>
      <c r="IL258" s="7"/>
      <c r="IM258" s="7"/>
      <c r="IN258" s="7"/>
      <c r="IO258" s="7"/>
      <c r="IP258" s="7"/>
      <c r="IQ258" s="7"/>
      <c r="IR258" s="7"/>
      <c r="IS258" s="7"/>
      <c r="IT258" s="7"/>
      <c r="IU258" s="7"/>
      <c r="IV258" s="7"/>
      <c r="IW258" s="7"/>
      <c r="IX258" s="7"/>
      <c r="IY258" s="7"/>
      <c r="IZ258" s="7"/>
      <c r="JA258" s="7"/>
      <c r="JB258" s="7"/>
      <c r="JC258" s="7"/>
      <c r="JD258" s="7"/>
      <c r="JE258" s="7"/>
      <c r="JF258" s="7"/>
      <c r="JG258" s="7"/>
      <c r="JH258" s="7"/>
      <c r="JI258" s="7"/>
      <c r="JJ258" s="7"/>
      <c r="JK258" s="7"/>
      <c r="JL258" s="7"/>
      <c r="JM258" s="7"/>
      <c r="JN258" s="7"/>
      <c r="JO258" s="7"/>
      <c r="JP258" s="7"/>
      <c r="JQ258" s="7"/>
      <c r="JR258" s="7"/>
      <c r="JS258" s="7"/>
      <c r="JT258" s="7"/>
      <c r="JU258" s="7"/>
      <c r="JV258" s="7"/>
      <c r="JW258" s="7"/>
      <c r="JX258" s="7"/>
      <c r="JY258" s="7"/>
      <c r="JZ258" s="7"/>
      <c r="KA258" s="7"/>
      <c r="KB258" s="7"/>
      <c r="KC258" s="7"/>
      <c r="KD258" s="7"/>
      <c r="KE258" s="7"/>
      <c r="KF258" s="7"/>
      <c r="KG258" s="7"/>
      <c r="KH258" s="7"/>
      <c r="KI258" s="7"/>
      <c r="KJ258" s="7"/>
      <c r="KK258" s="7"/>
      <c r="KL258" s="7"/>
      <c r="KM258" s="7"/>
      <c r="KN258" s="7"/>
      <c r="KO258" s="7"/>
      <c r="KP258" s="7"/>
      <c r="KQ258" s="7"/>
      <c r="KR258" s="7"/>
      <c r="KS258" s="7"/>
      <c r="KT258" s="7"/>
      <c r="KU258" s="7"/>
      <c r="KV258" s="7"/>
      <c r="KW258" s="7"/>
      <c r="KX258" s="7"/>
      <c r="KY258" s="7"/>
      <c r="KZ258" s="7"/>
      <c r="LA258" s="7"/>
      <c r="LB258" s="7"/>
      <c r="LC258" s="7"/>
      <c r="LD258" s="7"/>
      <c r="LE258" s="7"/>
      <c r="LF258" s="7"/>
      <c r="LG258" s="7"/>
      <c r="LH258" s="7"/>
      <c r="LI258" s="7"/>
      <c r="LJ258" s="7"/>
      <c r="LK258" s="7"/>
      <c r="LL258" s="7"/>
      <c r="LM258" s="7"/>
      <c r="LN258" s="7"/>
      <c r="LO258" s="7"/>
      <c r="LP258" s="7"/>
      <c r="LQ258" s="7"/>
      <c r="LR258" s="7"/>
      <c r="LS258" s="7"/>
      <c r="LT258" s="7"/>
      <c r="LU258" s="7"/>
      <c r="LV258" s="7"/>
      <c r="LW258" s="7"/>
      <c r="LX258" s="7"/>
      <c r="LY258" s="7"/>
      <c r="LZ258" s="7"/>
      <c r="MA258" s="7"/>
      <c r="MB258" s="7"/>
      <c r="MC258" s="7"/>
      <c r="MD258" s="7"/>
      <c r="ME258" s="7"/>
      <c r="MF258" s="7"/>
      <c r="MG258" s="7"/>
      <c r="MH258" s="7"/>
      <c r="MI258" s="7"/>
      <c r="MJ258" s="7"/>
      <c r="MK258" s="7"/>
      <c r="ML258" s="7"/>
      <c r="MM258" s="7"/>
      <c r="MN258" s="7"/>
      <c r="MO258" s="7"/>
      <c r="MP258" s="7"/>
      <c r="MQ258" s="7"/>
      <c r="MR258" s="7"/>
      <c r="MS258" s="7"/>
      <c r="MT258" s="7"/>
      <c r="MU258" s="7"/>
      <c r="MV258" s="7"/>
      <c r="MW258" s="7"/>
      <c r="MX258" s="7"/>
      <c r="MY258" s="7"/>
      <c r="MZ258" s="7"/>
      <c r="NA258" s="7"/>
      <c r="NB258" s="7"/>
      <c r="NC258" s="7"/>
      <c r="ND258" s="7"/>
      <c r="NE258" s="7"/>
      <c r="NF258" s="7"/>
      <c r="NG258" s="7"/>
      <c r="NH258" s="7"/>
      <c r="NI258" s="7"/>
      <c r="NJ258" s="7"/>
      <c r="NK258" s="7"/>
      <c r="NL258" s="7"/>
      <c r="NM258" s="7"/>
      <c r="NN258" s="7"/>
      <c r="NO258" s="7"/>
      <c r="NP258" s="7"/>
      <c r="NQ258" s="7"/>
      <c r="NR258" s="7"/>
      <c r="NS258" s="7"/>
      <c r="NT258" s="7"/>
      <c r="NU258" s="7"/>
      <c r="NV258" s="7"/>
      <c r="NW258" s="7"/>
      <c r="NX258" s="7"/>
      <c r="NY258" s="7"/>
      <c r="NZ258" s="7"/>
      <c r="OA258" s="7"/>
      <c r="OB258" s="7"/>
      <c r="OC258" s="7"/>
      <c r="OD258" s="7"/>
      <c r="OE258" s="7"/>
      <c r="OF258" s="7"/>
      <c r="OG258" s="7"/>
      <c r="OH258" s="7"/>
      <c r="OI258" s="7"/>
      <c r="OJ258" s="7"/>
      <c r="OK258" s="7"/>
      <c r="OL258" s="7"/>
      <c r="OM258" s="7"/>
      <c r="ON258" s="7"/>
      <c r="OO258" s="7"/>
      <c r="OP258" s="7"/>
      <c r="OQ258" s="7"/>
      <c r="OR258" s="7"/>
      <c r="OS258" s="7"/>
      <c r="OT258" s="7"/>
      <c r="OU258" s="7"/>
      <c r="OV258" s="7"/>
      <c r="OW258" s="7"/>
      <c r="OX258" s="7"/>
      <c r="OY258" s="7"/>
      <c r="OZ258" s="7"/>
      <c r="PA258" s="7"/>
      <c r="PB258" s="7"/>
      <c r="PC258" s="7"/>
      <c r="PD258" s="7"/>
      <c r="PE258" s="7"/>
      <c r="PF258" s="7"/>
      <c r="PG258" s="7"/>
      <c r="PH258" s="7"/>
      <c r="PI258" s="7"/>
      <c r="PJ258" s="7"/>
      <c r="PK258" s="7"/>
      <c r="PL258" s="7"/>
      <c r="PM258" s="7"/>
      <c r="PN258" s="7"/>
      <c r="PO258" s="7"/>
      <c r="PP258" s="7"/>
      <c r="PQ258" s="7"/>
      <c r="PR258" s="7"/>
      <c r="PS258" s="7"/>
      <c r="PT258" s="7"/>
      <c r="PU258" s="7"/>
      <c r="PV258" s="7"/>
      <c r="PW258" s="7"/>
      <c r="PX258" s="7"/>
      <c r="PY258" s="7"/>
      <c r="PZ258" s="7"/>
      <c r="QA258" s="7"/>
      <c r="QB258" s="7"/>
      <c r="QC258" s="7"/>
      <c r="QD258" s="7"/>
      <c r="QE258" s="7"/>
      <c r="QF258" s="7"/>
      <c r="QG258" s="7"/>
      <c r="QH258" s="7"/>
      <c r="QI258" s="7"/>
      <c r="QJ258" s="7"/>
      <c r="QK258" s="7"/>
      <c r="QL258" s="7"/>
      <c r="QM258" s="7"/>
      <c r="QN258" s="7"/>
      <c r="QO258" s="7"/>
      <c r="QP258" s="7"/>
      <c r="QQ258" s="7"/>
      <c r="QR258" s="7"/>
      <c r="QS258" s="7"/>
      <c r="QT258" s="7"/>
      <c r="QU258" s="7"/>
      <c r="QV258" s="7"/>
      <c r="QW258" s="7"/>
      <c r="QX258" s="7"/>
      <c r="QY258" s="7"/>
      <c r="QZ258" s="7"/>
      <c r="RA258" s="7"/>
      <c r="RB258" s="7"/>
      <c r="RC258" s="7"/>
      <c r="RD258" s="7"/>
      <c r="RE258" s="7"/>
      <c r="RF258" s="7"/>
      <c r="RG258" s="7"/>
      <c r="RH258" s="7"/>
      <c r="RI258" s="7"/>
      <c r="RJ258" s="7"/>
      <c r="RK258" s="7"/>
      <c r="RL258" s="7"/>
      <c r="RM258" s="7"/>
      <c r="RN258" s="7"/>
      <c r="RO258" s="7"/>
      <c r="RP258" s="7"/>
      <c r="RQ258" s="7"/>
      <c r="RR258" s="7"/>
      <c r="RS258" s="7"/>
      <c r="RT258" s="7"/>
      <c r="RU258" s="7"/>
      <c r="RV258" s="7"/>
      <c r="RW258" s="7"/>
      <c r="RX258" s="7"/>
      <c r="RY258" s="7"/>
      <c r="RZ258" s="7"/>
      <c r="SA258" s="7"/>
      <c r="SB258" s="7"/>
      <c r="SC258" s="7"/>
      <c r="SD258" s="7"/>
      <c r="SE258" s="7"/>
      <c r="SF258" s="7"/>
      <c r="SG258" s="7"/>
      <c r="SH258" s="7"/>
      <c r="SI258" s="7"/>
      <c r="SJ258" s="7"/>
      <c r="SK258" s="7"/>
      <c r="SL258" s="7"/>
      <c r="SM258" s="7"/>
      <c r="SN258" s="7"/>
      <c r="SO258" s="7"/>
      <c r="SP258" s="7"/>
      <c r="SQ258" s="7"/>
      <c r="SR258" s="7"/>
      <c r="SS258" s="7"/>
      <c r="ST258" s="7"/>
      <c r="SU258" s="7"/>
      <c r="SV258" s="7"/>
      <c r="SW258" s="7"/>
      <c r="SX258" s="7"/>
      <c r="SY258" s="7"/>
      <c r="SZ258" s="7"/>
      <c r="TA258" s="7"/>
      <c r="TB258" s="7"/>
      <c r="TC258" s="7"/>
      <c r="TD258" s="7"/>
      <c r="TE258" s="7"/>
      <c r="TF258" s="7"/>
      <c r="TG258" s="7"/>
      <c r="TH258" s="7"/>
      <c r="TI258" s="7"/>
      <c r="TJ258" s="7"/>
      <c r="TK258" s="7"/>
      <c r="TL258" s="7"/>
      <c r="TM258" s="7"/>
      <c r="TN258" s="7"/>
      <c r="TO258" s="7"/>
      <c r="TP258" s="7"/>
      <c r="TQ258" s="7"/>
      <c r="TR258" s="7"/>
      <c r="TS258" s="7"/>
      <c r="TT258" s="7"/>
      <c r="TU258" s="7"/>
      <c r="TV258" s="7"/>
      <c r="TW258" s="7"/>
      <c r="TX258" s="7"/>
      <c r="TY258" s="7"/>
      <c r="TZ258" s="7"/>
      <c r="UA258" s="7"/>
      <c r="UB258" s="7"/>
      <c r="UC258" s="7"/>
      <c r="UD258" s="7"/>
      <c r="UE258" s="7"/>
      <c r="UF258" s="7"/>
      <c r="UG258" s="7"/>
      <c r="UH258" s="7"/>
      <c r="UI258" s="7"/>
      <c r="UJ258" s="7"/>
      <c r="UK258" s="7"/>
      <c r="UL258" s="7"/>
      <c r="UM258" s="7"/>
      <c r="UN258" s="7"/>
      <c r="UO258" s="7"/>
      <c r="UP258" s="7"/>
      <c r="UQ258" s="7"/>
      <c r="UR258" s="7"/>
      <c r="US258" s="7"/>
      <c r="UT258" s="7"/>
      <c r="UU258" s="7"/>
      <c r="UV258" s="7"/>
      <c r="UW258" s="7"/>
      <c r="UX258" s="7"/>
      <c r="UY258" s="7"/>
      <c r="UZ258" s="7"/>
      <c r="VA258" s="7"/>
      <c r="VB258" s="7"/>
      <c r="VC258" s="7"/>
      <c r="VD258" s="7"/>
      <c r="VE258" s="7"/>
      <c r="VF258" s="7"/>
      <c r="VG258" s="7"/>
      <c r="VH258" s="7"/>
      <c r="VI258" s="7"/>
      <c r="VJ258" s="7"/>
      <c r="VK258" s="7"/>
      <c r="VL258" s="7"/>
      <c r="VM258" s="7"/>
      <c r="VN258" s="7"/>
      <c r="VO258" s="7"/>
      <c r="VP258" s="7"/>
      <c r="VQ258" s="7"/>
      <c r="VR258" s="7"/>
      <c r="VS258" s="7"/>
      <c r="VT258" s="7"/>
      <c r="VU258" s="7"/>
      <c r="VV258" s="7"/>
      <c r="VW258" s="7"/>
      <c r="VX258" s="7"/>
      <c r="VY258" s="7"/>
      <c r="VZ258" s="7"/>
      <c r="WA258" s="7"/>
      <c r="WB258" s="7"/>
      <c r="WC258" s="7"/>
      <c r="WD258" s="7"/>
      <c r="WE258" s="7"/>
      <c r="WF258" s="7"/>
      <c r="WG258" s="7"/>
      <c r="WH258" s="7"/>
      <c r="WI258" s="7"/>
      <c r="WJ258" s="7"/>
      <c r="WK258" s="7"/>
      <c r="WL258" s="7"/>
      <c r="WM258" s="7"/>
      <c r="WN258" s="7"/>
      <c r="WO258" s="7"/>
      <c r="WP258" s="7"/>
      <c r="WQ258" s="7"/>
      <c r="WR258" s="7"/>
      <c r="WS258" s="7"/>
      <c r="WT258" s="7"/>
      <c r="WU258" s="7"/>
      <c r="WV258" s="7"/>
      <c r="WW258" s="7"/>
      <c r="WX258" s="7"/>
      <c r="WY258" s="7"/>
      <c r="WZ258" s="7"/>
      <c r="XA258" s="7"/>
      <c r="XB258" s="7"/>
      <c r="XC258" s="7"/>
      <c r="XD258" s="7"/>
      <c r="XE258" s="7"/>
      <c r="XF258" s="7"/>
      <c r="XG258" s="7"/>
      <c r="XH258" s="7"/>
      <c r="XI258" s="7"/>
      <c r="XJ258" s="7"/>
      <c r="XK258" s="7"/>
      <c r="XL258" s="7"/>
      <c r="XM258" s="7"/>
      <c r="XN258" s="7"/>
      <c r="XO258" s="7"/>
      <c r="XP258" s="7"/>
      <c r="XQ258" s="7"/>
      <c r="XR258" s="7"/>
      <c r="XS258" s="7"/>
      <c r="XT258" s="7"/>
      <c r="XU258" s="7"/>
      <c r="XV258" s="7"/>
      <c r="XW258" s="7"/>
      <c r="XX258" s="7"/>
      <c r="XY258" s="7"/>
      <c r="XZ258" s="7"/>
      <c r="YA258" s="7"/>
      <c r="YB258" s="7"/>
      <c r="YC258" s="7"/>
      <c r="YD258" s="7"/>
      <c r="YE258" s="7"/>
      <c r="YF258" s="7"/>
      <c r="YG258" s="7"/>
      <c r="YH258" s="7"/>
      <c r="YI258" s="7"/>
      <c r="YJ258" s="7"/>
      <c r="YK258" s="7"/>
      <c r="YL258" s="7"/>
      <c r="YM258" s="7"/>
      <c r="YN258" s="7"/>
      <c r="YO258" s="7"/>
      <c r="YP258" s="7"/>
      <c r="YQ258" s="7"/>
      <c r="YR258" s="7"/>
      <c r="YS258" s="7"/>
      <c r="YT258" s="7"/>
      <c r="YU258" s="7"/>
      <c r="YV258" s="7"/>
      <c r="YW258" s="7"/>
      <c r="YX258" s="7"/>
      <c r="YY258" s="7"/>
      <c r="YZ258" s="7"/>
      <c r="ZA258" s="7"/>
      <c r="ZB258" s="7"/>
      <c r="ZC258" s="7"/>
      <c r="ZD258" s="7"/>
      <c r="ZE258" s="7"/>
      <c r="ZF258" s="7"/>
      <c r="ZG258" s="7"/>
      <c r="ZH258" s="7"/>
      <c r="ZI258" s="7"/>
      <c r="ZJ258" s="7"/>
      <c r="ZK258" s="7"/>
      <c r="ZL258" s="7"/>
      <c r="ZM258" s="7"/>
      <c r="ZN258" s="7"/>
      <c r="ZO258" s="7"/>
      <c r="ZP258" s="7"/>
      <c r="ZQ258" s="7"/>
      <c r="ZR258" s="7"/>
      <c r="ZS258" s="7"/>
      <c r="ZT258" s="7"/>
      <c r="ZU258" s="7"/>
      <c r="ZV258" s="7"/>
      <c r="ZW258" s="7"/>
      <c r="ZX258" s="7"/>
      <c r="ZY258" s="7"/>
      <c r="ZZ258" s="7"/>
      <c r="AAA258" s="7"/>
      <c r="AAB258" s="7"/>
      <c r="AAC258" s="7"/>
      <c r="AAD258" s="7"/>
      <c r="AAE258" s="7"/>
      <c r="AAF258" s="7"/>
      <c r="AAG258" s="7"/>
      <c r="AAH258" s="7"/>
      <c r="AAI258" s="7"/>
      <c r="AAJ258" s="7"/>
      <c r="AAK258" s="7"/>
      <c r="AAL258" s="7"/>
      <c r="AAM258" s="7"/>
      <c r="AAN258" s="7"/>
      <c r="AAO258" s="7"/>
      <c r="AAP258" s="7"/>
      <c r="AAQ258" s="7"/>
      <c r="AAR258" s="7"/>
      <c r="AAS258" s="7"/>
      <c r="AAT258" s="7"/>
      <c r="AAU258" s="7"/>
      <c r="AAV258" s="7"/>
      <c r="AAW258" s="7"/>
      <c r="AAX258" s="7"/>
      <c r="AAY258" s="7"/>
      <c r="AAZ258" s="7"/>
      <c r="ABA258" s="7"/>
      <c r="ABB258" s="7"/>
      <c r="ABC258" s="7"/>
      <c r="ABD258" s="7"/>
      <c r="ABE258" s="7"/>
      <c r="ABF258" s="7"/>
      <c r="ABG258" s="7"/>
      <c r="ABH258" s="7"/>
      <c r="ABI258" s="7"/>
      <c r="ABJ258" s="7"/>
      <c r="ABK258" s="7"/>
      <c r="ABL258" s="7"/>
      <c r="ABM258" s="7"/>
      <c r="ABN258" s="7"/>
      <c r="ABO258" s="7"/>
      <c r="ABP258" s="7"/>
      <c r="ABQ258" s="7"/>
      <c r="ABR258" s="7"/>
      <c r="ABS258" s="7"/>
      <c r="ABT258" s="7"/>
      <c r="ABU258" s="7"/>
      <c r="ABV258" s="7"/>
      <c r="ABW258" s="7"/>
      <c r="ABX258" s="7"/>
      <c r="ABY258" s="7"/>
      <c r="ABZ258" s="7"/>
      <c r="ACA258" s="7"/>
      <c r="ACB258" s="7"/>
      <c r="ACC258" s="7"/>
      <c r="ACD258" s="7"/>
      <c r="ACE258" s="7"/>
      <c r="ACF258" s="7"/>
      <c r="ACG258" s="7"/>
      <c r="ACH258" s="7"/>
      <c r="ACI258" s="7"/>
      <c r="ACJ258" s="7"/>
      <c r="ACK258" s="7"/>
      <c r="ACL258" s="7"/>
      <c r="ACM258" s="7"/>
      <c r="ACN258" s="7"/>
      <c r="ACO258" s="7"/>
      <c r="ACP258" s="7"/>
      <c r="ACQ258" s="7"/>
      <c r="ACR258" s="7"/>
      <c r="ACS258" s="7"/>
      <c r="ACT258" s="7"/>
      <c r="ACU258" s="7"/>
      <c r="ACV258" s="7"/>
      <c r="ACW258" s="7"/>
      <c r="ACX258" s="7"/>
      <c r="ACY258" s="7"/>
      <c r="ACZ258" s="7"/>
      <c r="ADA258" s="7"/>
      <c r="ADB258" s="7"/>
      <c r="ADC258" s="7"/>
      <c r="ADD258" s="7"/>
      <c r="ADE258" s="7"/>
      <c r="ADF258" s="7"/>
      <c r="ADG258" s="7"/>
      <c r="ADH258" s="7"/>
      <c r="ADI258" s="7"/>
      <c r="ADJ258" s="7"/>
      <c r="ADK258" s="7"/>
      <c r="ADL258" s="7"/>
      <c r="ADM258" s="7"/>
      <c r="ADN258" s="7"/>
      <c r="ADO258" s="7"/>
      <c r="ADP258" s="7"/>
      <c r="ADQ258" s="7"/>
      <c r="ADR258" s="7"/>
      <c r="ADS258" s="7"/>
      <c r="ADT258" s="7"/>
      <c r="ADU258" s="7"/>
      <c r="ADV258" s="7"/>
      <c r="ADW258" s="7"/>
      <c r="ADX258" s="7"/>
      <c r="ADY258" s="7"/>
      <c r="ADZ258" s="7"/>
      <c r="AEA258" s="7"/>
      <c r="AEB258" s="7"/>
      <c r="AEC258" s="7"/>
      <c r="AED258" s="7"/>
      <c r="AEE258" s="7"/>
      <c r="AEF258" s="7"/>
      <c r="AEG258" s="7"/>
      <c r="AEH258" s="7"/>
      <c r="AEI258" s="7"/>
      <c r="AEJ258" s="7"/>
      <c r="AEK258" s="7"/>
      <c r="AEL258" s="7"/>
      <c r="AEM258" s="7"/>
      <c r="AEN258" s="7"/>
      <c r="AEO258" s="7"/>
      <c r="AEP258" s="7"/>
      <c r="AEQ258" s="7"/>
      <c r="AER258" s="7"/>
      <c r="AES258" s="7"/>
      <c r="AET258" s="7"/>
      <c r="AEU258" s="7"/>
      <c r="AEV258" s="7"/>
      <c r="AEW258" s="7"/>
      <c r="AEX258" s="7"/>
      <c r="AEY258" s="7"/>
      <c r="AEZ258" s="7"/>
      <c r="AFA258" s="7"/>
      <c r="AFB258" s="7"/>
      <c r="AFC258" s="7"/>
      <c r="AFD258" s="7"/>
      <c r="AFE258" s="7"/>
      <c r="AFF258" s="7"/>
      <c r="AFG258" s="7"/>
      <c r="AFH258" s="7"/>
      <c r="AFI258" s="7"/>
      <c r="AFJ258" s="7"/>
      <c r="AFK258" s="7"/>
      <c r="AFL258" s="7"/>
      <c r="AFM258" s="7"/>
      <c r="AFN258" s="7"/>
      <c r="AFO258" s="7"/>
      <c r="AFP258" s="7"/>
      <c r="AFQ258" s="7"/>
      <c r="AFR258" s="7"/>
      <c r="AFS258" s="7"/>
      <c r="AFT258" s="7"/>
      <c r="AFU258" s="7"/>
      <c r="AFV258" s="7"/>
      <c r="AFW258" s="7"/>
      <c r="AFX258" s="7"/>
      <c r="AFY258" s="7"/>
      <c r="AFZ258" s="7"/>
      <c r="AGA258" s="7"/>
      <c r="AGB258" s="7"/>
      <c r="AGC258" s="7"/>
      <c r="AGD258" s="7"/>
      <c r="AGE258" s="7"/>
      <c r="AGF258" s="7"/>
      <c r="AGG258" s="7"/>
      <c r="AGH258" s="7"/>
      <c r="AGI258" s="7"/>
      <c r="AGJ258" s="7"/>
      <c r="AGK258" s="7"/>
      <c r="AGL258" s="7"/>
      <c r="AGM258" s="7"/>
      <c r="AGN258" s="7"/>
      <c r="AGO258" s="7"/>
      <c r="AGP258" s="7"/>
      <c r="AGQ258" s="7"/>
      <c r="AGR258" s="7"/>
      <c r="AGS258" s="7"/>
      <c r="AGT258" s="7"/>
      <c r="AGU258" s="7"/>
      <c r="AGV258" s="7"/>
      <c r="AGW258" s="7"/>
      <c r="AGX258" s="7"/>
      <c r="AGY258" s="7"/>
      <c r="AGZ258" s="7"/>
      <c r="AHA258" s="7"/>
      <c r="AHB258" s="7"/>
      <c r="AHC258" s="7"/>
      <c r="AHD258" s="7"/>
      <c r="AHE258" s="7"/>
      <c r="AHF258" s="7"/>
      <c r="AHG258" s="7"/>
      <c r="AHH258" s="7"/>
      <c r="AHI258" s="7"/>
      <c r="AHJ258" s="7"/>
      <c r="AHK258" s="7"/>
      <c r="AHL258" s="7"/>
      <c r="AHM258" s="7"/>
      <c r="AHN258" s="7"/>
      <c r="AHO258" s="7"/>
      <c r="AHP258" s="7"/>
      <c r="AHQ258" s="7"/>
      <c r="AHR258" s="7"/>
      <c r="AHS258" s="7"/>
      <c r="AHT258" s="7"/>
      <c r="AHU258" s="7"/>
      <c r="AHV258" s="7"/>
      <c r="AHW258" s="7"/>
      <c r="AHX258" s="7"/>
      <c r="AHY258" s="7"/>
      <c r="AHZ258" s="7"/>
      <c r="AIA258" s="7"/>
      <c r="AIB258" s="7"/>
      <c r="AIC258" s="7"/>
      <c r="AID258" s="7"/>
      <c r="AIE258" s="7"/>
      <c r="AIF258" s="7"/>
      <c r="AIG258" s="7"/>
      <c r="AIH258" s="7"/>
      <c r="AII258" s="7"/>
      <c r="AIJ258" s="7"/>
      <c r="AIK258" s="7"/>
      <c r="AIL258" s="7"/>
      <c r="AIM258" s="7"/>
      <c r="AIN258" s="7"/>
      <c r="AIO258" s="7"/>
      <c r="AIP258" s="7"/>
      <c r="AIQ258" s="7"/>
      <c r="AIR258" s="7"/>
      <c r="AIS258" s="7"/>
      <c r="AIT258" s="7"/>
      <c r="AIU258" s="7"/>
      <c r="AIV258" s="7"/>
      <c r="AIW258" s="7"/>
      <c r="AIX258" s="7"/>
      <c r="AIY258" s="7"/>
      <c r="AIZ258" s="7"/>
      <c r="AJA258" s="7"/>
      <c r="AJB258" s="7"/>
      <c r="AJC258" s="7"/>
      <c r="AJD258" s="7"/>
      <c r="AJE258" s="7"/>
      <c r="AJF258" s="7"/>
      <c r="AJG258" s="7"/>
      <c r="AJH258" s="7"/>
      <c r="AJI258" s="7"/>
      <c r="AJJ258" s="7"/>
      <c r="AJK258" s="7"/>
      <c r="AJL258" s="7"/>
      <c r="AJM258" s="7"/>
      <c r="AJN258" s="7"/>
      <c r="AJO258" s="7"/>
      <c r="AJP258" s="7"/>
      <c r="AJQ258" s="7"/>
      <c r="AJR258" s="7"/>
      <c r="AJS258" s="7"/>
      <c r="AJT258" s="7"/>
      <c r="AJU258" s="7"/>
      <c r="AJV258" s="7"/>
      <c r="AJW258" s="7"/>
      <c r="AJX258" s="7"/>
      <c r="AJY258" s="7"/>
      <c r="AJZ258" s="7"/>
      <c r="AKA258" s="7"/>
      <c r="AKB258" s="7"/>
      <c r="AKC258" s="7"/>
      <c r="AKD258" s="7"/>
      <c r="AKE258" s="7"/>
      <c r="AKF258" s="7"/>
      <c r="AKG258" s="7"/>
    </row>
    <row r="259" spans="1:969" s="488" customFormat="1" ht="38.25" customHeight="1" x14ac:dyDescent="0.25">
      <c r="A259" s="482" t="s">
        <v>228</v>
      </c>
      <c r="B259" s="483" t="s">
        <v>70</v>
      </c>
      <c r="C259" s="484">
        <f>C257+C178</f>
        <v>6957724</v>
      </c>
      <c r="D259" s="484">
        <f>D257+D178</f>
        <v>863180.01</v>
      </c>
      <c r="E259" s="484">
        <f>E257+E178</f>
        <v>6094543.9899999993</v>
      </c>
      <c r="F259" s="162">
        <f>D259/C259*100</f>
        <v>12.406068564950262</v>
      </c>
      <c r="G259" s="484">
        <f>G257+G178</f>
        <v>2166334</v>
      </c>
      <c r="H259" s="484">
        <f>H257+H178</f>
        <v>863180.01</v>
      </c>
      <c r="I259" s="484">
        <f t="shared" si="45"/>
        <v>39.845195154579123</v>
      </c>
      <c r="J259" s="485"/>
      <c r="K259" s="485"/>
      <c r="L259" s="485"/>
      <c r="M259" s="485"/>
      <c r="N259" s="485"/>
      <c r="O259" s="485"/>
      <c r="P259" s="485"/>
      <c r="Q259" s="485"/>
      <c r="R259" s="485"/>
      <c r="S259" s="485"/>
      <c r="T259" s="485"/>
      <c r="U259" s="485"/>
      <c r="V259" s="485"/>
      <c r="W259" s="485"/>
      <c r="X259" s="485"/>
      <c r="Y259" s="485"/>
      <c r="Z259" s="485"/>
      <c r="AA259" s="485"/>
      <c r="AB259" s="485"/>
      <c r="AC259" s="133"/>
      <c r="AD259" s="133"/>
      <c r="AE259" s="133"/>
      <c r="AF259" s="133"/>
      <c r="AG259" s="486"/>
      <c r="AH259" s="486"/>
      <c r="AI259" s="486"/>
      <c r="AJ259" s="486"/>
      <c r="AK259" s="486"/>
      <c r="AL259" s="486"/>
      <c r="AM259" s="486"/>
      <c r="AN259" s="486"/>
      <c r="AO259" s="486"/>
      <c r="AP259" s="486"/>
      <c r="AQ259" s="486"/>
      <c r="AR259" s="486"/>
      <c r="AS259" s="486"/>
      <c r="AT259" s="486"/>
      <c r="AU259" s="486"/>
      <c r="AV259" s="486"/>
      <c r="AW259" s="486"/>
      <c r="AX259" s="486"/>
      <c r="AY259" s="486"/>
      <c r="AZ259" s="486"/>
      <c r="BA259" s="486"/>
      <c r="BB259" s="486"/>
      <c r="BC259" s="486"/>
      <c r="BD259" s="486"/>
      <c r="BE259" s="486"/>
      <c r="BF259" s="486"/>
      <c r="BG259" s="486"/>
      <c r="BH259" s="486"/>
      <c r="BI259" s="486"/>
      <c r="BJ259" s="487"/>
      <c r="BK259" s="487"/>
    </row>
  </sheetData>
  <mergeCells count="11">
    <mergeCell ref="A74:A75"/>
    <mergeCell ref="B74:F74"/>
    <mergeCell ref="G74:I74"/>
    <mergeCell ref="B1:I1"/>
    <mergeCell ref="B2:H2"/>
    <mergeCell ref="A17:A18"/>
    <mergeCell ref="B17:F17"/>
    <mergeCell ref="G17:I17"/>
    <mergeCell ref="A62:A63"/>
    <mergeCell ref="B62:F62"/>
    <mergeCell ref="G62:I62"/>
  </mergeCells>
  <pageMargins left="0.23622047244094491" right="0.23622047244094491" top="0.74803149606299213" bottom="0.74803149606299213" header="0.31496062992125984" footer="0.31496062992125984"/>
  <pageSetup paperSize="9" scale="10" firstPageNumber="0" orientation="landscape" r:id="rId1"/>
  <rowBreaks count="1" manualBreakCount="1">
    <brk id="163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СШ 11</vt:lpstr>
      <vt:lpstr>'СШ 11'!Область_печати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Kab14-002</dc:creator>
  <cp:lastModifiedBy>Светлана</cp:lastModifiedBy>
  <dcterms:created xsi:type="dcterms:W3CDTF">2024-04-24T08:35:14Z</dcterms:created>
  <dcterms:modified xsi:type="dcterms:W3CDTF">2024-04-24T11:46:12Z</dcterms:modified>
</cp:coreProperties>
</file>