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СШ 11" sheetId="1" r:id="rId1"/>
  </sheets>
  <externalReferences>
    <externalReference r:id="rId2"/>
  </externalReferences>
  <definedNames>
    <definedName name="_xlnm.Print_Area" localSheetId="0">'СШ 11'!$A$1:$AB$270</definedName>
  </definedNames>
  <calcPr calcId="145621"/>
</workbook>
</file>

<file path=xl/calcChain.xml><?xml version="1.0" encoding="utf-8"?>
<calcChain xmlns="http://schemas.openxmlformats.org/spreadsheetml/2006/main">
  <c r="I268" i="1" l="1"/>
  <c r="D268" i="1"/>
  <c r="E268" i="1" s="1"/>
  <c r="E267" i="1" s="1"/>
  <c r="H267" i="1"/>
  <c r="I267" i="1" s="1"/>
  <c r="G267" i="1"/>
  <c r="D267" i="1"/>
  <c r="F267" i="1" s="1"/>
  <c r="C267" i="1"/>
  <c r="I266" i="1"/>
  <c r="F266" i="1"/>
  <c r="E266" i="1"/>
  <c r="D266" i="1"/>
  <c r="I265" i="1"/>
  <c r="F265" i="1"/>
  <c r="E265" i="1"/>
  <c r="D265" i="1"/>
  <c r="I264" i="1"/>
  <c r="F264" i="1"/>
  <c r="E264" i="1"/>
  <c r="E263" i="1" s="1"/>
  <c r="E262" i="1" s="1"/>
  <c r="D264" i="1"/>
  <c r="H263" i="1"/>
  <c r="I263" i="1" s="1"/>
  <c r="G263" i="1"/>
  <c r="G262" i="1" s="1"/>
  <c r="D263" i="1"/>
  <c r="C263" i="1"/>
  <c r="H262" i="1"/>
  <c r="C262" i="1"/>
  <c r="I261" i="1"/>
  <c r="D261" i="1"/>
  <c r="C261" i="1"/>
  <c r="E261" i="1" s="1"/>
  <c r="E260" i="1" s="1"/>
  <c r="H260" i="1"/>
  <c r="I260" i="1" s="1"/>
  <c r="G260" i="1"/>
  <c r="D260" i="1"/>
  <c r="C260" i="1"/>
  <c r="I259" i="1"/>
  <c r="D259" i="1"/>
  <c r="F259" i="1" s="1"/>
  <c r="I258" i="1"/>
  <c r="E258" i="1"/>
  <c r="D258" i="1"/>
  <c r="F258" i="1" s="1"/>
  <c r="I257" i="1"/>
  <c r="D257" i="1"/>
  <c r="F257" i="1" s="1"/>
  <c r="H256" i="1"/>
  <c r="I256" i="1" s="1"/>
  <c r="G256" i="1"/>
  <c r="G255" i="1" s="1"/>
  <c r="C256" i="1"/>
  <c r="I254" i="1"/>
  <c r="F254" i="1"/>
  <c r="D254" i="1"/>
  <c r="E254" i="1" s="1"/>
  <c r="I253" i="1"/>
  <c r="F253" i="1"/>
  <c r="D253" i="1"/>
  <c r="E253" i="1" s="1"/>
  <c r="E252" i="1" s="1"/>
  <c r="H252" i="1"/>
  <c r="G252" i="1"/>
  <c r="I252" i="1" s="1"/>
  <c r="D252" i="1"/>
  <c r="C252" i="1"/>
  <c r="I251" i="1"/>
  <c r="D251" i="1"/>
  <c r="F251" i="1" s="1"/>
  <c r="I250" i="1"/>
  <c r="D250" i="1"/>
  <c r="F250" i="1" s="1"/>
  <c r="H249" i="1"/>
  <c r="I249" i="1" s="1"/>
  <c r="G249" i="1"/>
  <c r="C249" i="1"/>
  <c r="C248" i="1" s="1"/>
  <c r="G248" i="1"/>
  <c r="I246" i="1"/>
  <c r="F246" i="1"/>
  <c r="E246" i="1"/>
  <c r="E245" i="1" s="1"/>
  <c r="E244" i="1" s="1"/>
  <c r="E243" i="1" s="1"/>
  <c r="D246" i="1"/>
  <c r="H245" i="1"/>
  <c r="I245" i="1" s="1"/>
  <c r="G245" i="1"/>
  <c r="G244" i="1" s="1"/>
  <c r="G243" i="1" s="1"/>
  <c r="D245" i="1"/>
  <c r="C245" i="1"/>
  <c r="C244" i="1" s="1"/>
  <c r="C243" i="1" s="1"/>
  <c r="H244" i="1"/>
  <c r="I244" i="1" s="1"/>
  <c r="I242" i="1"/>
  <c r="I240" i="1"/>
  <c r="D240" i="1"/>
  <c r="E240" i="1" s="1"/>
  <c r="I238" i="1"/>
  <c r="F238" i="1"/>
  <c r="D238" i="1"/>
  <c r="E238" i="1" s="1"/>
  <c r="E237" i="1" s="1"/>
  <c r="H237" i="1"/>
  <c r="G237" i="1"/>
  <c r="D237" i="1"/>
  <c r="F237" i="1" s="1"/>
  <c r="C237" i="1"/>
  <c r="I236" i="1"/>
  <c r="D236" i="1"/>
  <c r="F236" i="1" s="1"/>
  <c r="H235" i="1"/>
  <c r="G235" i="1"/>
  <c r="G232" i="1" s="1"/>
  <c r="C235" i="1"/>
  <c r="I234" i="1"/>
  <c r="D234" i="1"/>
  <c r="F234" i="1" s="1"/>
  <c r="H233" i="1"/>
  <c r="I233" i="1" s="1"/>
  <c r="G233" i="1"/>
  <c r="C233" i="1"/>
  <c r="I231" i="1"/>
  <c r="E231" i="1"/>
  <c r="D231" i="1"/>
  <c r="F231" i="1" s="1"/>
  <c r="H230" i="1"/>
  <c r="I230" i="1" s="1"/>
  <c r="G230" i="1"/>
  <c r="E230" i="1"/>
  <c r="D230" i="1"/>
  <c r="C230" i="1"/>
  <c r="I229" i="1"/>
  <c r="E229" i="1"/>
  <c r="E228" i="1" s="1"/>
  <c r="D229" i="1"/>
  <c r="F229" i="1" s="1"/>
  <c r="H228" i="1"/>
  <c r="I228" i="1" s="1"/>
  <c r="G228" i="1"/>
  <c r="D228" i="1"/>
  <c r="C228" i="1"/>
  <c r="I227" i="1"/>
  <c r="D227" i="1"/>
  <c r="F227" i="1" s="1"/>
  <c r="I226" i="1"/>
  <c r="D226" i="1"/>
  <c r="F226" i="1" s="1"/>
  <c r="I225" i="1"/>
  <c r="D225" i="1"/>
  <c r="F225" i="1" s="1"/>
  <c r="I224" i="1"/>
  <c r="D224" i="1"/>
  <c r="F224" i="1" s="1"/>
  <c r="H223" i="1"/>
  <c r="G223" i="1"/>
  <c r="G222" i="1" s="1"/>
  <c r="C223" i="1"/>
  <c r="C222" i="1" s="1"/>
  <c r="I221" i="1"/>
  <c r="E221" i="1"/>
  <c r="E220" i="1" s="1"/>
  <c r="D221" i="1"/>
  <c r="F221" i="1" s="1"/>
  <c r="H220" i="1"/>
  <c r="G220" i="1"/>
  <c r="D220" i="1"/>
  <c r="F220" i="1" s="1"/>
  <c r="C220" i="1"/>
  <c r="I219" i="1"/>
  <c r="D219" i="1"/>
  <c r="F219" i="1" s="1"/>
  <c r="H218" i="1"/>
  <c r="G218" i="1"/>
  <c r="C218" i="1"/>
  <c r="I217" i="1"/>
  <c r="D217" i="1"/>
  <c r="I216" i="1"/>
  <c r="D216" i="1"/>
  <c r="I215" i="1"/>
  <c r="D215" i="1"/>
  <c r="H214" i="1"/>
  <c r="I214" i="1" s="1"/>
  <c r="G214" i="1"/>
  <c r="C214" i="1"/>
  <c r="I212" i="1"/>
  <c r="F212" i="1"/>
  <c r="D212" i="1"/>
  <c r="E212" i="1" s="1"/>
  <c r="I211" i="1"/>
  <c r="F211" i="1"/>
  <c r="D211" i="1"/>
  <c r="E211" i="1" s="1"/>
  <c r="I210" i="1"/>
  <c r="F210" i="1"/>
  <c r="D210" i="1"/>
  <c r="E210" i="1" s="1"/>
  <c r="H209" i="1"/>
  <c r="G209" i="1"/>
  <c r="D209" i="1"/>
  <c r="F209" i="1" s="1"/>
  <c r="C209" i="1"/>
  <c r="I208" i="1"/>
  <c r="D208" i="1"/>
  <c r="F208" i="1" s="1"/>
  <c r="I207" i="1"/>
  <c r="E207" i="1"/>
  <c r="D207" i="1"/>
  <c r="F207" i="1" s="1"/>
  <c r="I206" i="1"/>
  <c r="E206" i="1"/>
  <c r="D206" i="1"/>
  <c r="F206" i="1" s="1"/>
  <c r="I205" i="1"/>
  <c r="E205" i="1"/>
  <c r="D205" i="1"/>
  <c r="F205" i="1" s="1"/>
  <c r="F203" i="1" s="1"/>
  <c r="H203" i="1"/>
  <c r="G203" i="1"/>
  <c r="D203" i="1"/>
  <c r="D202" i="1" s="1"/>
  <c r="F202" i="1" s="1"/>
  <c r="C203" i="1"/>
  <c r="C202" i="1" s="1"/>
  <c r="I200" i="1"/>
  <c r="E200" i="1"/>
  <c r="D200" i="1"/>
  <c r="F200" i="1" s="1"/>
  <c r="H199" i="1"/>
  <c r="I199" i="1" s="1"/>
  <c r="G199" i="1"/>
  <c r="E199" i="1"/>
  <c r="D199" i="1"/>
  <c r="C199" i="1"/>
  <c r="I198" i="1"/>
  <c r="F198" i="1"/>
  <c r="D198" i="1"/>
  <c r="E198" i="1" s="1"/>
  <c r="I197" i="1"/>
  <c r="F197" i="1"/>
  <c r="D197" i="1"/>
  <c r="E197" i="1" s="1"/>
  <c r="H196" i="1"/>
  <c r="G196" i="1"/>
  <c r="C196" i="1"/>
  <c r="I195" i="1"/>
  <c r="D195" i="1"/>
  <c r="H194" i="1"/>
  <c r="H191" i="1" s="1"/>
  <c r="G194" i="1"/>
  <c r="I194" i="1" s="1"/>
  <c r="C194" i="1"/>
  <c r="I193" i="1"/>
  <c r="D193" i="1"/>
  <c r="E193" i="1" s="1"/>
  <c r="H192" i="1"/>
  <c r="G192" i="1"/>
  <c r="I192" i="1" s="1"/>
  <c r="E192" i="1"/>
  <c r="C192" i="1"/>
  <c r="I190" i="1"/>
  <c r="D190" i="1"/>
  <c r="F190" i="1" s="1"/>
  <c r="H189" i="1"/>
  <c r="G189" i="1"/>
  <c r="G184" i="1" s="1"/>
  <c r="C189" i="1"/>
  <c r="I188" i="1"/>
  <c r="D188" i="1"/>
  <c r="H187" i="1"/>
  <c r="I187" i="1" s="1"/>
  <c r="G187" i="1"/>
  <c r="C187" i="1"/>
  <c r="I186" i="1"/>
  <c r="F186" i="1"/>
  <c r="D186" i="1"/>
  <c r="E186" i="1" s="1"/>
  <c r="I185" i="1"/>
  <c r="H185" i="1"/>
  <c r="G185" i="1"/>
  <c r="E185" i="1"/>
  <c r="D185" i="1"/>
  <c r="F185" i="1" s="1"/>
  <c r="C185" i="1"/>
  <c r="H184" i="1"/>
  <c r="I183" i="1"/>
  <c r="E183" i="1"/>
  <c r="D183" i="1"/>
  <c r="F183" i="1" s="1"/>
  <c r="I182" i="1"/>
  <c r="D182" i="1"/>
  <c r="F182" i="1" s="1"/>
  <c r="I181" i="1"/>
  <c r="E181" i="1"/>
  <c r="D181" i="1"/>
  <c r="F181" i="1" s="1"/>
  <c r="I180" i="1"/>
  <c r="F180" i="1"/>
  <c r="E180" i="1"/>
  <c r="I179" i="1"/>
  <c r="D179" i="1"/>
  <c r="H178" i="1"/>
  <c r="I178" i="1" s="1"/>
  <c r="G178" i="1"/>
  <c r="C178" i="1"/>
  <c r="I177" i="1"/>
  <c r="F177" i="1"/>
  <c r="D177" i="1"/>
  <c r="E177" i="1" s="1"/>
  <c r="I176" i="1"/>
  <c r="D176" i="1"/>
  <c r="E176" i="1" s="1"/>
  <c r="I175" i="1"/>
  <c r="F175" i="1"/>
  <c r="D175" i="1"/>
  <c r="E175" i="1" s="1"/>
  <c r="H174" i="1"/>
  <c r="I174" i="1" s="1"/>
  <c r="G174" i="1"/>
  <c r="C174" i="1"/>
  <c r="I173" i="1"/>
  <c r="F173" i="1"/>
  <c r="D173" i="1"/>
  <c r="E173" i="1" s="1"/>
  <c r="I172" i="1"/>
  <c r="F172" i="1"/>
  <c r="D172" i="1"/>
  <c r="E172" i="1" s="1"/>
  <c r="I171" i="1"/>
  <c r="F171" i="1"/>
  <c r="D171" i="1"/>
  <c r="E171" i="1" s="1"/>
  <c r="H170" i="1"/>
  <c r="H169" i="1" s="1"/>
  <c r="G170" i="1"/>
  <c r="C170" i="1"/>
  <c r="C169" i="1" s="1"/>
  <c r="G169" i="1"/>
  <c r="I166" i="1"/>
  <c r="F166" i="1"/>
  <c r="E166" i="1"/>
  <c r="E165" i="1" s="1"/>
  <c r="E164" i="1" s="1"/>
  <c r="D166" i="1"/>
  <c r="H165" i="1"/>
  <c r="I165" i="1" s="1"/>
  <c r="G165" i="1"/>
  <c r="G164" i="1" s="1"/>
  <c r="D165" i="1"/>
  <c r="F165" i="1" s="1"/>
  <c r="C165" i="1"/>
  <c r="C164" i="1" s="1"/>
  <c r="I163" i="1"/>
  <c r="D163" i="1"/>
  <c r="F163" i="1" s="1"/>
  <c r="H162" i="1"/>
  <c r="G162" i="1"/>
  <c r="I162" i="1" s="1"/>
  <c r="C162" i="1"/>
  <c r="I161" i="1"/>
  <c r="D161" i="1"/>
  <c r="E161" i="1" s="1"/>
  <c r="I160" i="1"/>
  <c r="F160" i="1"/>
  <c r="D160" i="1"/>
  <c r="E160" i="1" s="1"/>
  <c r="H159" i="1"/>
  <c r="I159" i="1" s="1"/>
  <c r="G159" i="1"/>
  <c r="C159" i="1"/>
  <c r="I157" i="1"/>
  <c r="D157" i="1"/>
  <c r="F157" i="1" s="1"/>
  <c r="I156" i="1"/>
  <c r="D156" i="1"/>
  <c r="F156" i="1" s="1"/>
  <c r="I155" i="1"/>
  <c r="D155" i="1"/>
  <c r="F155" i="1" s="1"/>
  <c r="H154" i="1"/>
  <c r="I154" i="1" s="1"/>
  <c r="G154" i="1"/>
  <c r="G153" i="1" s="1"/>
  <c r="C154" i="1"/>
  <c r="C153" i="1" s="1"/>
  <c r="C142" i="1" s="1"/>
  <c r="I152" i="1"/>
  <c r="D152" i="1"/>
  <c r="E152" i="1" s="1"/>
  <c r="I151" i="1"/>
  <c r="F151" i="1"/>
  <c r="D151" i="1"/>
  <c r="E151" i="1" s="1"/>
  <c r="I150" i="1"/>
  <c r="F150" i="1"/>
  <c r="E150" i="1"/>
  <c r="D150" i="1"/>
  <c r="H149" i="1"/>
  <c r="I149" i="1" s="1"/>
  <c r="G149" i="1"/>
  <c r="C149" i="1"/>
  <c r="I148" i="1"/>
  <c r="F148" i="1"/>
  <c r="E148" i="1"/>
  <c r="D148" i="1"/>
  <c r="I147" i="1"/>
  <c r="F147" i="1"/>
  <c r="E147" i="1"/>
  <c r="D147" i="1"/>
  <c r="I146" i="1"/>
  <c r="F146" i="1"/>
  <c r="E146" i="1"/>
  <c r="D146" i="1"/>
  <c r="I145" i="1"/>
  <c r="F145" i="1"/>
  <c r="E145" i="1"/>
  <c r="D145" i="1"/>
  <c r="I144" i="1"/>
  <c r="F144" i="1"/>
  <c r="E144" i="1"/>
  <c r="E143" i="1" s="1"/>
  <c r="D144" i="1"/>
  <c r="H143" i="1"/>
  <c r="I143" i="1" s="1"/>
  <c r="G143" i="1"/>
  <c r="D143" i="1"/>
  <c r="F143" i="1" s="1"/>
  <c r="C143" i="1"/>
  <c r="I141" i="1"/>
  <c r="D141" i="1"/>
  <c r="F141" i="1" s="1"/>
  <c r="H140" i="1"/>
  <c r="G140" i="1"/>
  <c r="I140" i="1" s="1"/>
  <c r="C140" i="1"/>
  <c r="I139" i="1"/>
  <c r="D139" i="1"/>
  <c r="E139" i="1" s="1"/>
  <c r="I138" i="1"/>
  <c r="F138" i="1"/>
  <c r="D138" i="1"/>
  <c r="E138" i="1" s="1"/>
  <c r="I137" i="1"/>
  <c r="D137" i="1"/>
  <c r="E137" i="1" s="1"/>
  <c r="I136" i="1"/>
  <c r="F136" i="1"/>
  <c r="D136" i="1"/>
  <c r="E136" i="1" s="1"/>
  <c r="I135" i="1"/>
  <c r="F135" i="1"/>
  <c r="D135" i="1"/>
  <c r="E135" i="1" s="1"/>
  <c r="I134" i="1"/>
  <c r="F134" i="1"/>
  <c r="D134" i="1"/>
  <c r="E134" i="1" s="1"/>
  <c r="I133" i="1"/>
  <c r="F133" i="1"/>
  <c r="D133" i="1"/>
  <c r="E133" i="1" s="1"/>
  <c r="I132" i="1"/>
  <c r="F132" i="1"/>
  <c r="D132" i="1"/>
  <c r="E132" i="1" s="1"/>
  <c r="I131" i="1"/>
  <c r="F131" i="1"/>
  <c r="D131" i="1"/>
  <c r="E131" i="1" s="1"/>
  <c r="I129" i="1"/>
  <c r="E129" i="1"/>
  <c r="D129" i="1"/>
  <c r="F129" i="1" s="1"/>
  <c r="H128" i="1"/>
  <c r="I128" i="1" s="1"/>
  <c r="G128" i="1"/>
  <c r="D128" i="1"/>
  <c r="F128" i="1" s="1"/>
  <c r="C128" i="1"/>
  <c r="H127" i="1"/>
  <c r="C127" i="1"/>
  <c r="I126" i="1"/>
  <c r="D126" i="1"/>
  <c r="F126" i="1" s="1"/>
  <c r="H125" i="1"/>
  <c r="G125" i="1"/>
  <c r="I125" i="1" s="1"/>
  <c r="C125" i="1"/>
  <c r="I124" i="1"/>
  <c r="D124" i="1"/>
  <c r="F124" i="1" s="1"/>
  <c r="I123" i="1"/>
  <c r="D123" i="1"/>
  <c r="F123" i="1" s="1"/>
  <c r="I122" i="1"/>
  <c r="D122" i="1"/>
  <c r="F122" i="1" s="1"/>
  <c r="I121" i="1"/>
  <c r="H121" i="1"/>
  <c r="G121" i="1"/>
  <c r="C121" i="1"/>
  <c r="I120" i="1"/>
  <c r="F120" i="1"/>
  <c r="E120" i="1"/>
  <c r="D120" i="1"/>
  <c r="H119" i="1"/>
  <c r="I119" i="1" s="1"/>
  <c r="G119" i="1"/>
  <c r="E119" i="1"/>
  <c r="D119" i="1"/>
  <c r="C119" i="1"/>
  <c r="I118" i="1"/>
  <c r="D118" i="1"/>
  <c r="F118" i="1" s="1"/>
  <c r="H117" i="1"/>
  <c r="G117" i="1"/>
  <c r="C117" i="1"/>
  <c r="I116" i="1"/>
  <c r="D116" i="1"/>
  <c r="F116" i="1" s="1"/>
  <c r="H115" i="1"/>
  <c r="G115" i="1"/>
  <c r="C115" i="1"/>
  <c r="I114" i="1"/>
  <c r="D114" i="1"/>
  <c r="F114" i="1" s="1"/>
  <c r="I113" i="1"/>
  <c r="H113" i="1"/>
  <c r="G113" i="1"/>
  <c r="C113" i="1"/>
  <c r="I112" i="1"/>
  <c r="D112" i="1"/>
  <c r="E112" i="1" s="1"/>
  <c r="E111" i="1" s="1"/>
  <c r="H111" i="1"/>
  <c r="G111" i="1"/>
  <c r="G108" i="1" s="1"/>
  <c r="C111" i="1"/>
  <c r="I110" i="1"/>
  <c r="F110" i="1"/>
  <c r="D110" i="1"/>
  <c r="E110" i="1" s="1"/>
  <c r="E109" i="1" s="1"/>
  <c r="H109" i="1"/>
  <c r="G109" i="1"/>
  <c r="C109" i="1"/>
  <c r="C108" i="1"/>
  <c r="I107" i="1"/>
  <c r="D107" i="1"/>
  <c r="F107" i="1" s="1"/>
  <c r="I106" i="1"/>
  <c r="D106" i="1"/>
  <c r="F106" i="1" s="1"/>
  <c r="I105" i="1"/>
  <c r="D105" i="1"/>
  <c r="F105" i="1" s="1"/>
  <c r="I104" i="1"/>
  <c r="D104" i="1"/>
  <c r="F104" i="1" s="1"/>
  <c r="I103" i="1"/>
  <c r="D103" i="1"/>
  <c r="F103" i="1" s="1"/>
  <c r="I102" i="1"/>
  <c r="D102" i="1"/>
  <c r="F102" i="1" s="1"/>
  <c r="I101" i="1"/>
  <c r="D101" i="1"/>
  <c r="F101" i="1" s="1"/>
  <c r="I100" i="1"/>
  <c r="D100" i="1"/>
  <c r="F100" i="1" s="1"/>
  <c r="I99" i="1"/>
  <c r="D99" i="1"/>
  <c r="F99" i="1" s="1"/>
  <c r="I98" i="1"/>
  <c r="D98" i="1"/>
  <c r="F98" i="1" s="1"/>
  <c r="H97" i="1"/>
  <c r="I97" i="1" s="1"/>
  <c r="G97" i="1"/>
  <c r="C97" i="1"/>
  <c r="I96" i="1"/>
  <c r="F96" i="1"/>
  <c r="D96" i="1"/>
  <c r="E96" i="1" s="1"/>
  <c r="I95" i="1"/>
  <c r="D95" i="1"/>
  <c r="E95" i="1" s="1"/>
  <c r="I94" i="1"/>
  <c r="F94" i="1"/>
  <c r="D94" i="1"/>
  <c r="E94" i="1" s="1"/>
  <c r="I93" i="1"/>
  <c r="E93" i="1"/>
  <c r="D93" i="1"/>
  <c r="F93" i="1" s="1"/>
  <c r="I92" i="1"/>
  <c r="E92" i="1"/>
  <c r="D92" i="1"/>
  <c r="F92" i="1" s="1"/>
  <c r="I91" i="1"/>
  <c r="E91" i="1"/>
  <c r="D91" i="1"/>
  <c r="F91" i="1" s="1"/>
  <c r="I90" i="1"/>
  <c r="E90" i="1"/>
  <c r="D90" i="1"/>
  <c r="F90" i="1" s="1"/>
  <c r="I89" i="1"/>
  <c r="E89" i="1"/>
  <c r="D89" i="1"/>
  <c r="F89" i="1" s="1"/>
  <c r="I88" i="1"/>
  <c r="E88" i="1"/>
  <c r="D88" i="1"/>
  <c r="F88" i="1" s="1"/>
  <c r="I87" i="1"/>
  <c r="E87" i="1"/>
  <c r="D87" i="1"/>
  <c r="F87" i="1" s="1"/>
  <c r="I86" i="1"/>
  <c r="E86" i="1"/>
  <c r="D86" i="1"/>
  <c r="F86" i="1" s="1"/>
  <c r="H85" i="1"/>
  <c r="I85" i="1" s="1"/>
  <c r="G85" i="1"/>
  <c r="D85" i="1"/>
  <c r="F85" i="1" s="1"/>
  <c r="C85" i="1"/>
  <c r="I84" i="1"/>
  <c r="E84" i="1"/>
  <c r="D84" i="1"/>
  <c r="F84" i="1" s="1"/>
  <c r="I83" i="1"/>
  <c r="E83" i="1"/>
  <c r="D83" i="1"/>
  <c r="F83" i="1" s="1"/>
  <c r="I82" i="1"/>
  <c r="E82" i="1"/>
  <c r="D82" i="1"/>
  <c r="F82" i="1" s="1"/>
  <c r="I81" i="1"/>
  <c r="E81" i="1"/>
  <c r="E78" i="1" s="1"/>
  <c r="D81" i="1"/>
  <c r="F81" i="1" s="1"/>
  <c r="H80" i="1"/>
  <c r="I80" i="1" s="1"/>
  <c r="G80" i="1"/>
  <c r="D80" i="1"/>
  <c r="F80" i="1" s="1"/>
  <c r="C80" i="1"/>
  <c r="H79" i="1"/>
  <c r="I79" i="1" s="1"/>
  <c r="G79" i="1"/>
  <c r="D79" i="1"/>
  <c r="C79" i="1"/>
  <c r="H78" i="1"/>
  <c r="G78" i="1"/>
  <c r="I78" i="1" s="1"/>
  <c r="C78" i="1"/>
  <c r="I77" i="1"/>
  <c r="F77" i="1"/>
  <c r="D77" i="1"/>
  <c r="E77" i="1" s="1"/>
  <c r="E76" i="1" s="1"/>
  <c r="H76" i="1"/>
  <c r="I76" i="1" s="1"/>
  <c r="G76" i="1"/>
  <c r="D76" i="1"/>
  <c r="F76" i="1" s="1"/>
  <c r="C76" i="1"/>
  <c r="I75" i="1"/>
  <c r="F75" i="1"/>
  <c r="E75" i="1"/>
  <c r="E74" i="1" s="1"/>
  <c r="D75" i="1"/>
  <c r="H74" i="1"/>
  <c r="I74" i="1" s="1"/>
  <c r="G74" i="1"/>
  <c r="D74" i="1"/>
  <c r="F74" i="1" s="1"/>
  <c r="C74" i="1"/>
  <c r="I73" i="1"/>
  <c r="D73" i="1"/>
  <c r="F73" i="1" s="1"/>
  <c r="I72" i="1"/>
  <c r="E72" i="1"/>
  <c r="D72" i="1"/>
  <c r="F72" i="1" s="1"/>
  <c r="I71" i="1"/>
  <c r="D71" i="1"/>
  <c r="H70" i="1"/>
  <c r="G70" i="1"/>
  <c r="C70" i="1"/>
  <c r="I69" i="1"/>
  <c r="D69" i="1"/>
  <c r="H68" i="1"/>
  <c r="I68" i="1" s="1"/>
  <c r="G68" i="1"/>
  <c r="C68" i="1"/>
  <c r="I63" i="1"/>
  <c r="E63" i="1"/>
  <c r="D63" i="1"/>
  <c r="F63" i="1" s="1"/>
  <c r="I62" i="1"/>
  <c r="D62" i="1"/>
  <c r="H61" i="1"/>
  <c r="G61" i="1"/>
  <c r="C61" i="1"/>
  <c r="I60" i="1"/>
  <c r="D60" i="1"/>
  <c r="I59" i="1"/>
  <c r="D59" i="1"/>
  <c r="H58" i="1"/>
  <c r="I58" i="1" s="1"/>
  <c r="G58" i="1"/>
  <c r="C58" i="1"/>
  <c r="I57" i="1"/>
  <c r="F57" i="1"/>
  <c r="D57" i="1"/>
  <c r="E57" i="1" s="1"/>
  <c r="I56" i="1"/>
  <c r="E56" i="1"/>
  <c r="E55" i="1" s="1"/>
  <c r="D56" i="1"/>
  <c r="F56" i="1" s="1"/>
  <c r="H55" i="1"/>
  <c r="G55" i="1"/>
  <c r="G64" i="1" s="1"/>
  <c r="G8" i="1" s="1"/>
  <c r="D55" i="1"/>
  <c r="F55" i="1" s="1"/>
  <c r="C55" i="1"/>
  <c r="I50" i="1"/>
  <c r="D50" i="1"/>
  <c r="F50" i="1" s="1"/>
  <c r="I49" i="1"/>
  <c r="E49" i="1"/>
  <c r="D49" i="1"/>
  <c r="F49" i="1" s="1"/>
  <c r="H48" i="1"/>
  <c r="H51" i="1" s="1"/>
  <c r="H11" i="1" s="1"/>
  <c r="G48" i="1"/>
  <c r="G51" i="1" s="1"/>
  <c r="C48" i="1"/>
  <c r="C51" i="1" s="1"/>
  <c r="I47" i="1"/>
  <c r="D47" i="1"/>
  <c r="F47" i="1" s="1"/>
  <c r="I45" i="1"/>
  <c r="F45" i="1"/>
  <c r="D45" i="1"/>
  <c r="E45" i="1" s="1"/>
  <c r="I44" i="1"/>
  <c r="F44" i="1"/>
  <c r="D44" i="1"/>
  <c r="E44" i="1" s="1"/>
  <c r="H43" i="1"/>
  <c r="I43" i="1" s="1"/>
  <c r="G43" i="1"/>
  <c r="C43" i="1"/>
  <c r="C36" i="1" s="1"/>
  <c r="I42" i="1"/>
  <c r="F42" i="1"/>
  <c r="D42" i="1"/>
  <c r="E42" i="1" s="1"/>
  <c r="I41" i="1"/>
  <c r="F41" i="1"/>
  <c r="E41" i="1"/>
  <c r="D41" i="1"/>
  <c r="I40" i="1"/>
  <c r="F40" i="1"/>
  <c r="E40" i="1"/>
  <c r="D40" i="1"/>
  <c r="I39" i="1"/>
  <c r="F39" i="1"/>
  <c r="E39" i="1"/>
  <c r="D39" i="1"/>
  <c r="I38" i="1"/>
  <c r="F38" i="1"/>
  <c r="E38" i="1"/>
  <c r="E37" i="1" s="1"/>
  <c r="D38" i="1"/>
  <c r="H37" i="1"/>
  <c r="I37" i="1" s="1"/>
  <c r="G37" i="1"/>
  <c r="D37" i="1"/>
  <c r="C37" i="1"/>
  <c r="G36" i="1"/>
  <c r="I35" i="1"/>
  <c r="D35" i="1"/>
  <c r="E35" i="1" s="1"/>
  <c r="I34" i="1"/>
  <c r="D34" i="1"/>
  <c r="E34" i="1" s="1"/>
  <c r="I33" i="1"/>
  <c r="D33" i="1"/>
  <c r="E33" i="1" s="1"/>
  <c r="I32" i="1"/>
  <c r="D32" i="1"/>
  <c r="E32" i="1" s="1"/>
  <c r="H31" i="1"/>
  <c r="G31" i="1"/>
  <c r="I31" i="1" s="1"/>
  <c r="C31" i="1"/>
  <c r="I30" i="1"/>
  <c r="E30" i="1"/>
  <c r="D30" i="1"/>
  <c r="F30" i="1" s="1"/>
  <c r="I29" i="1"/>
  <c r="E29" i="1"/>
  <c r="D29" i="1"/>
  <c r="F29" i="1" s="1"/>
  <c r="I28" i="1"/>
  <c r="E28" i="1"/>
  <c r="D28" i="1"/>
  <c r="F28" i="1" s="1"/>
  <c r="H27" i="1"/>
  <c r="I27" i="1" s="1"/>
  <c r="G27" i="1"/>
  <c r="E27" i="1"/>
  <c r="F27" i="1" s="1"/>
  <c r="D27" i="1"/>
  <c r="C27" i="1"/>
  <c r="I26" i="1"/>
  <c r="F26" i="1"/>
  <c r="D26" i="1"/>
  <c r="E26" i="1" s="1"/>
  <c r="E25" i="1" s="1"/>
  <c r="H25" i="1"/>
  <c r="G25" i="1"/>
  <c r="C25" i="1"/>
  <c r="I24" i="1"/>
  <c r="D24" i="1"/>
  <c r="F24" i="1" s="1"/>
  <c r="H23" i="1"/>
  <c r="G23" i="1"/>
  <c r="I23" i="1" s="1"/>
  <c r="C23" i="1"/>
  <c r="I22" i="1"/>
  <c r="D22" i="1"/>
  <c r="E22" i="1" s="1"/>
  <c r="E21" i="1" s="1"/>
  <c r="H21" i="1"/>
  <c r="G21" i="1"/>
  <c r="I21" i="1" s="1"/>
  <c r="C21" i="1"/>
  <c r="C20" i="1" s="1"/>
  <c r="C46" i="1" s="1"/>
  <c r="I19" i="1"/>
  <c r="F19" i="1"/>
  <c r="E19" i="1"/>
  <c r="D19" i="1"/>
  <c r="H18" i="1"/>
  <c r="I18" i="1" s="1"/>
  <c r="G18" i="1"/>
  <c r="C18" i="1"/>
  <c r="G17" i="1"/>
  <c r="C17" i="1"/>
  <c r="B2" i="1"/>
  <c r="C247" i="1" l="1"/>
  <c r="D269" i="1" s="1"/>
  <c r="F269" i="1" s="1"/>
  <c r="E196" i="1"/>
  <c r="E209" i="1"/>
  <c r="E43" i="1"/>
  <c r="E36" i="1" s="1"/>
  <c r="E170" i="1"/>
  <c r="I191" i="1"/>
  <c r="E48" i="1"/>
  <c r="G191" i="1"/>
  <c r="I232" i="1"/>
  <c r="F245" i="1"/>
  <c r="D249" i="1"/>
  <c r="D248" i="1" s="1"/>
  <c r="F252" i="1"/>
  <c r="H255" i="1"/>
  <c r="I255" i="1" s="1"/>
  <c r="F260" i="1"/>
  <c r="F261" i="1"/>
  <c r="D262" i="1"/>
  <c r="F262" i="1" s="1"/>
  <c r="F263" i="1"/>
  <c r="I25" i="1"/>
  <c r="D43" i="1"/>
  <c r="F43" i="1" s="1"/>
  <c r="H64" i="1"/>
  <c r="I64" i="1" s="1"/>
  <c r="D78" i="1"/>
  <c r="F78" i="1" s="1"/>
  <c r="I109" i="1"/>
  <c r="H108" i="1"/>
  <c r="I108" i="1" s="1"/>
  <c r="I115" i="1"/>
  <c r="D117" i="1"/>
  <c r="F117" i="1" s="1"/>
  <c r="E118" i="1"/>
  <c r="E117" i="1" s="1"/>
  <c r="F119" i="1"/>
  <c r="G127" i="1"/>
  <c r="I127" i="1" s="1"/>
  <c r="F139" i="1"/>
  <c r="E149" i="1"/>
  <c r="F152" i="1"/>
  <c r="E159" i="1"/>
  <c r="F161" i="1"/>
  <c r="C158" i="1"/>
  <c r="D170" i="1"/>
  <c r="F170" i="1" s="1"/>
  <c r="I170" i="1"/>
  <c r="E182" i="1"/>
  <c r="G202" i="1"/>
  <c r="I209" i="1"/>
  <c r="D218" i="1"/>
  <c r="F218" i="1" s="1"/>
  <c r="E219" i="1"/>
  <c r="E218" i="1" s="1"/>
  <c r="I235" i="1"/>
  <c r="I237" i="1"/>
  <c r="D244" i="1"/>
  <c r="D243" i="1" s="1"/>
  <c r="C255" i="1"/>
  <c r="E259" i="1"/>
  <c r="D18" i="1"/>
  <c r="D17" i="1" s="1"/>
  <c r="G20" i="1"/>
  <c r="G46" i="1" s="1"/>
  <c r="G10" i="1" s="1"/>
  <c r="G9" i="1" s="1"/>
  <c r="I55" i="1"/>
  <c r="C64" i="1"/>
  <c r="C8" i="1" s="1"/>
  <c r="C67" i="1"/>
  <c r="C167" i="1" s="1"/>
  <c r="C13" i="1" s="1"/>
  <c r="D149" i="1"/>
  <c r="F149" i="1" s="1"/>
  <c r="D159" i="1"/>
  <c r="F159" i="1" s="1"/>
  <c r="G168" i="1"/>
  <c r="I184" i="1"/>
  <c r="C184" i="1"/>
  <c r="C168" i="1" s="1"/>
  <c r="C191" i="1"/>
  <c r="I223" i="1"/>
  <c r="C232" i="1"/>
  <c r="G247" i="1"/>
  <c r="H269" i="1" s="1"/>
  <c r="I262" i="1"/>
  <c r="D25" i="1"/>
  <c r="F25" i="1" s="1"/>
  <c r="E50" i="1"/>
  <c r="G67" i="1"/>
  <c r="E73" i="1"/>
  <c r="E79" i="1"/>
  <c r="E80" i="1"/>
  <c r="F95" i="1"/>
  <c r="D109" i="1"/>
  <c r="F109" i="1" s="1"/>
  <c r="D111" i="1"/>
  <c r="F111" i="1" s="1"/>
  <c r="F112" i="1"/>
  <c r="I117" i="1"/>
  <c r="F137" i="1"/>
  <c r="H153" i="1"/>
  <c r="G158" i="1"/>
  <c r="D174" i="1"/>
  <c r="F174" i="1" s="1"/>
  <c r="E174" i="1"/>
  <c r="F176" i="1"/>
  <c r="D189" i="1"/>
  <c r="E190" i="1"/>
  <c r="E189" i="1" s="1"/>
  <c r="D196" i="1"/>
  <c r="F196" i="1" s="1"/>
  <c r="F199" i="1"/>
  <c r="E208" i="1"/>
  <c r="E203" i="1" s="1"/>
  <c r="E202" i="1" s="1"/>
  <c r="F228" i="1"/>
  <c r="F230" i="1"/>
  <c r="H232" i="1"/>
  <c r="D235" i="1"/>
  <c r="F235" i="1" s="1"/>
  <c r="E236" i="1"/>
  <c r="E235" i="1" s="1"/>
  <c r="E257" i="1"/>
  <c r="E256" i="1" s="1"/>
  <c r="C52" i="1"/>
  <c r="C11" i="1"/>
  <c r="C10" i="1"/>
  <c r="C6" i="1"/>
  <c r="G11" i="1"/>
  <c r="I11" i="1" s="1"/>
  <c r="G52" i="1"/>
  <c r="E31" i="1"/>
  <c r="D21" i="1"/>
  <c r="F22" i="1"/>
  <c r="D31" i="1"/>
  <c r="F32" i="1"/>
  <c r="F33" i="1"/>
  <c r="F34" i="1"/>
  <c r="F35" i="1"/>
  <c r="F37" i="1"/>
  <c r="I48" i="1"/>
  <c r="F60" i="1"/>
  <c r="E60" i="1"/>
  <c r="F71" i="1"/>
  <c r="D70" i="1"/>
  <c r="I61" i="1"/>
  <c r="E71" i="1"/>
  <c r="E70" i="1" s="1"/>
  <c r="G142" i="1"/>
  <c r="I153" i="1"/>
  <c r="E24" i="1"/>
  <c r="E23" i="1" s="1"/>
  <c r="F59" i="1"/>
  <c r="D58" i="1"/>
  <c r="F58" i="1" s="1"/>
  <c r="E59" i="1"/>
  <c r="F62" i="1"/>
  <c r="D61" i="1"/>
  <c r="F61" i="1" s="1"/>
  <c r="F69" i="1"/>
  <c r="D68" i="1"/>
  <c r="F68" i="1" s="1"/>
  <c r="E69" i="1"/>
  <c r="E68" i="1" s="1"/>
  <c r="G167" i="1"/>
  <c r="G13" i="1" s="1"/>
  <c r="H17" i="1"/>
  <c r="I17" i="1" s="1"/>
  <c r="D23" i="1"/>
  <c r="H36" i="1"/>
  <c r="E47" i="1"/>
  <c r="E51" i="1" s="1"/>
  <c r="D48" i="1"/>
  <c r="F48" i="1" s="1"/>
  <c r="I51" i="1"/>
  <c r="E62" i="1"/>
  <c r="E61" i="1" s="1"/>
  <c r="I70" i="1"/>
  <c r="E85" i="1"/>
  <c r="E128" i="1"/>
  <c r="F79" i="1"/>
  <c r="F188" i="1"/>
  <c r="D187" i="1"/>
  <c r="E188" i="1"/>
  <c r="E187" i="1" s="1"/>
  <c r="E184" i="1" s="1"/>
  <c r="F216" i="1"/>
  <c r="E216" i="1"/>
  <c r="F248" i="1"/>
  <c r="I111" i="1"/>
  <c r="E116" i="1"/>
  <c r="E115" i="1" s="1"/>
  <c r="E126" i="1"/>
  <c r="E125" i="1" s="1"/>
  <c r="E155" i="1"/>
  <c r="E156" i="1"/>
  <c r="E157" i="1"/>
  <c r="I189" i="1"/>
  <c r="C213" i="1"/>
  <c r="C201" i="1" s="1"/>
  <c r="F243" i="1"/>
  <c r="E98" i="1"/>
  <c r="E99" i="1"/>
  <c r="E100" i="1"/>
  <c r="E101" i="1"/>
  <c r="E102" i="1"/>
  <c r="E103" i="1"/>
  <c r="E104" i="1"/>
  <c r="E105" i="1"/>
  <c r="E106" i="1"/>
  <c r="E107" i="1"/>
  <c r="E114" i="1"/>
  <c r="E113" i="1" s="1"/>
  <c r="D115" i="1"/>
  <c r="F115" i="1" s="1"/>
  <c r="E122" i="1"/>
  <c r="E123" i="1"/>
  <c r="E124" i="1"/>
  <c r="D125" i="1"/>
  <c r="F125" i="1" s="1"/>
  <c r="E141" i="1"/>
  <c r="E140" i="1" s="1"/>
  <c r="H142" i="1"/>
  <c r="I142" i="1" s="1"/>
  <c r="D154" i="1"/>
  <c r="E163" i="1"/>
  <c r="E162" i="1" s="1"/>
  <c r="E158" i="1" s="1"/>
  <c r="D164" i="1"/>
  <c r="F164" i="1" s="1"/>
  <c r="H164" i="1"/>
  <c r="I164" i="1" s="1"/>
  <c r="I169" i="1"/>
  <c r="F179" i="1"/>
  <c r="D178" i="1"/>
  <c r="F178" i="1" s="1"/>
  <c r="E179" i="1"/>
  <c r="E178" i="1" s="1"/>
  <c r="E169" i="1" s="1"/>
  <c r="F195" i="1"/>
  <c r="D194" i="1"/>
  <c r="F194" i="1" s="1"/>
  <c r="E195" i="1"/>
  <c r="E194" i="1" s="1"/>
  <c r="F215" i="1"/>
  <c r="D214" i="1"/>
  <c r="E215" i="1"/>
  <c r="E214" i="1" s="1"/>
  <c r="E213" i="1" s="1"/>
  <c r="F217" i="1"/>
  <c r="E217" i="1"/>
  <c r="I220" i="1"/>
  <c r="H213" i="1"/>
  <c r="E255" i="1"/>
  <c r="D97" i="1"/>
  <c r="F97" i="1" s="1"/>
  <c r="D113" i="1"/>
  <c r="F113" i="1" s="1"/>
  <c r="D121" i="1"/>
  <c r="F121" i="1" s="1"/>
  <c r="D140" i="1"/>
  <c r="D162" i="1"/>
  <c r="F162" i="1" s="1"/>
  <c r="H168" i="1"/>
  <c r="F189" i="1"/>
  <c r="I196" i="1"/>
  <c r="I203" i="1"/>
  <c r="G213" i="1"/>
  <c r="G201" i="1" s="1"/>
  <c r="G239" i="1" s="1"/>
  <c r="I218" i="1"/>
  <c r="D192" i="1"/>
  <c r="F193" i="1"/>
  <c r="H222" i="1"/>
  <c r="I222" i="1" s="1"/>
  <c r="F240" i="1"/>
  <c r="F249" i="1"/>
  <c r="F268" i="1"/>
  <c r="E250" i="1"/>
  <c r="E251" i="1"/>
  <c r="E224" i="1"/>
  <c r="E225" i="1"/>
  <c r="E226" i="1"/>
  <c r="E227" i="1"/>
  <c r="E234" i="1"/>
  <c r="E233" i="1" s="1"/>
  <c r="H202" i="1"/>
  <c r="I202" i="1" s="1"/>
  <c r="D223" i="1"/>
  <c r="D233" i="1"/>
  <c r="H243" i="1"/>
  <c r="I243" i="1" s="1"/>
  <c r="H248" i="1"/>
  <c r="D256" i="1"/>
  <c r="C239" i="1" l="1"/>
  <c r="C241" i="1" s="1"/>
  <c r="C5" i="1" s="1"/>
  <c r="F244" i="1"/>
  <c r="E58" i="1"/>
  <c r="E64" i="1" s="1"/>
  <c r="E8" i="1" s="1"/>
  <c r="H8" i="1"/>
  <c r="E232" i="1"/>
  <c r="E223" i="1"/>
  <c r="E222" i="1" s="1"/>
  <c r="E154" i="1"/>
  <c r="E153" i="1" s="1"/>
  <c r="E142" i="1" s="1"/>
  <c r="E191" i="1"/>
  <c r="F18" i="1"/>
  <c r="C9" i="1"/>
  <c r="D36" i="1"/>
  <c r="F36" i="1" s="1"/>
  <c r="E18" i="1"/>
  <c r="E17" i="1" s="1"/>
  <c r="F17" i="1" s="1"/>
  <c r="H67" i="1"/>
  <c r="I67" i="1" s="1"/>
  <c r="G241" i="1"/>
  <c r="G14" i="1"/>
  <c r="G7" i="1" s="1"/>
  <c r="C14" i="1"/>
  <c r="E168" i="1"/>
  <c r="I248" i="1"/>
  <c r="H247" i="1"/>
  <c r="I247" i="1" s="1"/>
  <c r="F140" i="1"/>
  <c r="D127" i="1"/>
  <c r="F127" i="1" s="1"/>
  <c r="D169" i="1"/>
  <c r="D153" i="1"/>
  <c r="F154" i="1"/>
  <c r="E97" i="1"/>
  <c r="D51" i="1"/>
  <c r="F31" i="1"/>
  <c r="H158" i="1"/>
  <c r="I158" i="1" s="1"/>
  <c r="F23" i="1"/>
  <c r="E20" i="1"/>
  <c r="G5" i="1"/>
  <c r="F233" i="1"/>
  <c r="D232" i="1"/>
  <c r="F232" i="1" s="1"/>
  <c r="F192" i="1"/>
  <c r="D191" i="1"/>
  <c r="F191" i="1" s="1"/>
  <c r="I168" i="1"/>
  <c r="H201" i="1"/>
  <c r="I201" i="1" s="1"/>
  <c r="I213" i="1"/>
  <c r="E201" i="1"/>
  <c r="D108" i="1"/>
  <c r="F108" i="1" s="1"/>
  <c r="D158" i="1"/>
  <c r="F158" i="1" s="1"/>
  <c r="E11" i="1"/>
  <c r="G12" i="1"/>
  <c r="F70" i="1"/>
  <c r="D67" i="1"/>
  <c r="F21" i="1"/>
  <c r="F256" i="1"/>
  <c r="D255" i="1"/>
  <c r="F223" i="1"/>
  <c r="D222" i="1"/>
  <c r="F222" i="1" s="1"/>
  <c r="E249" i="1"/>
  <c r="E248" i="1" s="1"/>
  <c r="E247" i="1" s="1"/>
  <c r="D213" i="1"/>
  <c r="F214" i="1"/>
  <c r="E121" i="1"/>
  <c r="E108" i="1" s="1"/>
  <c r="E67" i="1" s="1"/>
  <c r="E167" i="1" s="1"/>
  <c r="E13" i="1" s="1"/>
  <c r="F187" i="1"/>
  <c r="D184" i="1"/>
  <c r="F184" i="1" s="1"/>
  <c r="E127" i="1"/>
  <c r="H20" i="1"/>
  <c r="I36" i="1"/>
  <c r="D64" i="1"/>
  <c r="G6" i="1"/>
  <c r="I8" i="1"/>
  <c r="H239" i="1" l="1"/>
  <c r="I239" i="1" s="1"/>
  <c r="I14" i="1" s="1"/>
  <c r="D20" i="1"/>
  <c r="D46" i="1" s="1"/>
  <c r="F64" i="1"/>
  <c r="D8" i="1"/>
  <c r="F213" i="1"/>
  <c r="D201" i="1"/>
  <c r="F201" i="1" s="1"/>
  <c r="F255" i="1"/>
  <c r="D247" i="1"/>
  <c r="F67" i="1"/>
  <c r="D11" i="1"/>
  <c r="F11" i="1" s="1"/>
  <c r="F51" i="1"/>
  <c r="D52" i="1"/>
  <c r="D168" i="1"/>
  <c r="F169" i="1"/>
  <c r="H14" i="1"/>
  <c r="H7" i="1" s="1"/>
  <c r="I7" i="1" s="1"/>
  <c r="I20" i="1"/>
  <c r="H46" i="1"/>
  <c r="E239" i="1"/>
  <c r="F46" i="1"/>
  <c r="D10" i="1"/>
  <c r="H167" i="1"/>
  <c r="H241" i="1" s="1"/>
  <c r="I241" i="1" s="1"/>
  <c r="F20" i="1"/>
  <c r="E46" i="1"/>
  <c r="F153" i="1"/>
  <c r="D142" i="1"/>
  <c r="F142" i="1" s="1"/>
  <c r="C12" i="1"/>
  <c r="C7" i="1"/>
  <c r="H52" i="1" l="1"/>
  <c r="I46" i="1"/>
  <c r="H10" i="1"/>
  <c r="H6" i="1"/>
  <c r="I6" i="1" s="1"/>
  <c r="F247" i="1"/>
  <c r="G269" i="1" s="1"/>
  <c r="I269" i="1" s="1"/>
  <c r="E269" i="1"/>
  <c r="F8" i="1"/>
  <c r="E10" i="1"/>
  <c r="E9" i="1" s="1"/>
  <c r="E6" i="1"/>
  <c r="E52" i="1"/>
  <c r="F10" i="1"/>
  <c r="D9" i="1"/>
  <c r="F9" i="1" s="1"/>
  <c r="D239" i="1"/>
  <c r="F168" i="1"/>
  <c r="D167" i="1"/>
  <c r="I167" i="1"/>
  <c r="H13" i="1"/>
  <c r="E241" i="1"/>
  <c r="E14" i="1"/>
  <c r="F52" i="1"/>
  <c r="E12" i="1" l="1"/>
  <c r="E7" i="1"/>
  <c r="F167" i="1"/>
  <c r="D13" i="1"/>
  <c r="D6" i="1"/>
  <c r="F6" i="1" s="1"/>
  <c r="E5" i="1"/>
  <c r="I10" i="1"/>
  <c r="H9" i="1"/>
  <c r="I9" i="1" s="1"/>
  <c r="I13" i="1"/>
  <c r="H12" i="1"/>
  <c r="I12" i="1" s="1"/>
  <c r="D241" i="1"/>
  <c r="F239" i="1"/>
  <c r="D14" i="1"/>
  <c r="I52" i="1"/>
  <c r="H5" i="1"/>
  <c r="I5" i="1" s="1"/>
  <c r="F13" i="1" l="1"/>
  <c r="D12" i="1"/>
  <c r="F12" i="1" s="1"/>
  <c r="F241" i="1"/>
  <c r="D5" i="1"/>
  <c r="F5" i="1" s="1"/>
  <c r="F14" i="1"/>
  <c r="D7" i="1"/>
  <c r="F7" i="1" s="1"/>
</calcChain>
</file>

<file path=xl/sharedStrings.xml><?xml version="1.0" encoding="utf-8"?>
<sst xmlns="http://schemas.openxmlformats.org/spreadsheetml/2006/main" count="350" uniqueCount="231">
  <si>
    <t>Муниципальное бюджетное общеобразовательное учреждение "Средняя школа №11 имени Героя Советского Союза Евграфа Михайловича Рыжова города Евпатории Республики Крым"</t>
  </si>
  <si>
    <t>Наименование мероприятия (СШ 11)</t>
  </si>
  <si>
    <t>Код  БК / СУБКОСГУ</t>
  </si>
  <si>
    <t>Утвержденные плановые назначения   на 2023 год, руб.</t>
  </si>
  <si>
    <t>Исполнено на текущий период 2023, руб.</t>
  </si>
  <si>
    <t xml:space="preserve">Остаток </t>
  </si>
  <si>
    <t>Показатели исполнения на 2023 год, %</t>
  </si>
  <si>
    <t>Утвержденные плановые назначения             на текущий период, руб.</t>
  </si>
  <si>
    <t>Показатели исполнения на текущий период, %</t>
  </si>
  <si>
    <t>ВЕСЬ БЮДЖЕТ + ИНЫЕ ЦЕЛИ</t>
  </si>
  <si>
    <t>ВЕСЬ БЮДЖЕТ  без иных целей</t>
  </si>
  <si>
    <t>ИНЫЕ ЦЕЛИ</t>
  </si>
  <si>
    <t>ФЕДЕРАЛЬНЫЙ БЮДЖЕТ ИНЫЕ ЦЕЛИ</t>
  </si>
  <si>
    <t>РЕСПУБЛИКАНСКИЙ БЮДЖЕТ + ИНЫЕ ЦЕЛИ</t>
  </si>
  <si>
    <t>РЕСПУБЛИКАНСКИЙ БЮДЖЕТ</t>
  </si>
  <si>
    <t>МЕСТНЫЙ БЮДЖЕТ + ИНЫЕ ЦЕЛИ</t>
  </si>
  <si>
    <t>МЕСТНЫЙ  БЮДЖЕТ без иных целей</t>
  </si>
  <si>
    <t>РЕСПУБЛИКАНСКИЙ БЮДЖЕТ / Наименование мероприятия</t>
  </si>
  <si>
    <t>2023 год</t>
  </si>
  <si>
    <t>ТЕКУЩИЙ ПЕРИОД</t>
  </si>
  <si>
    <t>Утвержденные плановые назначения             на 2023 год, руб.</t>
  </si>
  <si>
    <t>Оплата труда, в т.ч.:</t>
  </si>
  <si>
    <t>Заработная плата</t>
  </si>
  <si>
    <t>Начисления на выплаты по оплате труда</t>
  </si>
  <si>
    <t>ПРОЧИЕ УСЛУГИ</t>
  </si>
  <si>
    <t>Прочие несоциальные выплаты персоналу в денежной форме, в т.ч.:</t>
  </si>
  <si>
    <t>Возмещение расходов, связанных с проживанием во время служебной командировки (суточные) педагогическим работникам на время получения дополнительного профессионального образования</t>
  </si>
  <si>
    <t>Услуги связи, в т.ч.:</t>
  </si>
  <si>
    <t>Плата за предоставление доступа и использование линий связи</t>
  </si>
  <si>
    <t>Работы, услуги по содержанию имущества, в том числе:</t>
  </si>
  <si>
    <t xml:space="preserve">Текущий ремонт и обслуживание компьютерной техники </t>
  </si>
  <si>
    <t>Прочие работы, услуги, в том числе:</t>
  </si>
  <si>
    <t>Подписка</t>
  </si>
  <si>
    <t xml:space="preserve">Приобретение неисключительных (пользовательских) прав на программное обеспечение                                                              </t>
  </si>
  <si>
    <t>Услуги по обучению на курсах повышения квалификации, подготовки и переподготовки педагогических работников</t>
  </si>
  <si>
    <t>Увеличение стоимости основных средств, в том числе:</t>
  </si>
  <si>
    <t>Приобретение компьютерной техники и учебного оборудования</t>
  </si>
  <si>
    <t>Приобретение спортивного оборудования</t>
  </si>
  <si>
    <t xml:space="preserve">Приобретение учебников, учебно-наглядных пособий и художественной литературы </t>
  </si>
  <si>
    <t>Приобретение мебели</t>
  </si>
  <si>
    <t>Увеличение стоимости материальных запасов, в том числе:</t>
  </si>
  <si>
    <t>Приобретение учебно - бланочной продукции, письменных и чертежных принадлежностей, канцелярских товаров, материалов и инвентаря для учебных занятий</t>
  </si>
  <si>
    <t xml:space="preserve">Приобретение учебно-наглядных пособий </t>
  </si>
  <si>
    <t>Приобретение запасных и составных частей для машин, оборудования, оргтехники, вычислительной техники, систем передачи и отображения информации, защиты информации</t>
  </si>
  <si>
    <t xml:space="preserve">Приобретение игр, игрушек </t>
  </si>
  <si>
    <t>Приобретение спортивного инвентаря</t>
  </si>
  <si>
    <t>Приобретение (изготовление) бланков строгой отчётности</t>
  </si>
  <si>
    <t>Приобретение (изготовление) подарочной и сувенирной продукции</t>
  </si>
  <si>
    <t>ИТОГО РЕСПУБЛИКАНСКИЙ БЮДЖЕТ                                                                                               Субсидия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организациях,находящихся в ведении управления образования администрации города Евпатории Республики Крым, в т.ч.:</t>
  </si>
  <si>
    <t>911 0702 11000 71330 611.</t>
  </si>
  <si>
    <t xml:space="preserve">Расходы на предоставление компенсации расходов на оплату жилых помещений,отопления и электроэнергии педогогическим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Муниципальной программы развития образования в городском округе Евпатория Республики Крым </t>
  </si>
  <si>
    <t>91107021100071310 612  (2140000)</t>
  </si>
  <si>
    <t>Субсидия бюджетам муниципальных образований на организацию бесплатного горячего питания обучающихся 1-4 классов в муниципальных образовательных организациях , в том числе:</t>
  </si>
  <si>
    <t>911 0702 11000 S1620 612</t>
  </si>
  <si>
    <t>Услуги по организации горячего питания детей (1-4 классы)</t>
  </si>
  <si>
    <t>Приобретение продуктов питания для организации питания детей (1-4 классы)</t>
  </si>
  <si>
    <t xml:space="preserve">ИТОГО ИНЫЕ ЦЕЛИ  РЕСПУБЛИКАНСКИЙ БЮДЖЕТ </t>
  </si>
  <si>
    <t xml:space="preserve">ИТОГО РЕСПУБЛИКАНСКИЙ БЮДЖЕТ </t>
  </si>
  <si>
    <t>611+612</t>
  </si>
  <si>
    <t>ФЕДЕЛАЛЬНЫЙ БЮДЖЕТ / Наименование мероприятия</t>
  </si>
  <si>
    <t>Субсидия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общеобразовательных учреждениях , в том числе:</t>
  </si>
  <si>
    <t>911 0702 11000 L3040 612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</si>
  <si>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</si>
  <si>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911 0702 1100053030 612</t>
  </si>
  <si>
    <t>Расходы на ежемесячное денежное вознаграждениеза классное руководство педагогическим сотрудникам</t>
  </si>
  <si>
    <t>2411000</t>
  </si>
  <si>
    <t xml:space="preserve">Расходы по начислениям на заработную плату </t>
  </si>
  <si>
    <t>2412000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</si>
  <si>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</si>
  <si>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0702 110EВ5179F 612,</t>
  </si>
  <si>
    <t>Расходы на фонд оплаты труда работников учреждений (советники)</t>
  </si>
  <si>
    <t xml:space="preserve">ИТОГО ИНЫЕ ЦЕЛИ  ФЕДЕРАЛЬНЫЙ БЮДЖЕТ </t>
  </si>
  <si>
    <t>МУНИЦИПАЛЬНЫЙ БЮДЖЕТ / Наименование мероприятия</t>
  </si>
  <si>
    <t>Мероприятия по содержанию имущества  п.1.2.1</t>
  </si>
  <si>
    <t>П. 1.2.1</t>
  </si>
  <si>
    <t>Возмещение расходов, связанных с проживанием вне места постоянного жительства в служебных командировках (суточные)</t>
  </si>
  <si>
    <t>2120001</t>
  </si>
  <si>
    <t>221</t>
  </si>
  <si>
    <t>Приобретение почтовых марок и маркированных конвертов, пересылка почтовых отправлений</t>
  </si>
  <si>
    <t>2210002</t>
  </si>
  <si>
    <t>Изготовление квалифицированного сертификата ключа поверки электронной подписи</t>
  </si>
  <si>
    <t>Абонплата за использование линий связи</t>
  </si>
  <si>
    <t>Транспортные расходы , в т.ч.:</t>
  </si>
  <si>
    <t>Транспортные услуги</t>
  </si>
  <si>
    <t>Прочие работы, услуги, в т.ч.:</t>
  </si>
  <si>
    <t>Оплата проезда к месту служебной командировки</t>
  </si>
  <si>
    <t>Коммунальные услуги, в том числе:</t>
  </si>
  <si>
    <t>Коммунальные услуги, 244</t>
  </si>
  <si>
    <t xml:space="preserve"> 223 (244)</t>
  </si>
  <si>
    <t>Коммунальные услуги, 247</t>
  </si>
  <si>
    <t>223 (247)</t>
  </si>
  <si>
    <t>Теплоснабжение</t>
  </si>
  <si>
    <t>Вода</t>
  </si>
  <si>
    <t>Электроэнергия</t>
  </si>
  <si>
    <t>Услуги по обращению с ТКО</t>
  </si>
  <si>
    <t>Услуги дератизации, дезинсекции</t>
  </si>
  <si>
    <t>Поверка, техническое обслуживание и ремонт оборудования, инженерных сетей, сетей отопления</t>
  </si>
  <si>
    <t>Обслуживание металлопластиковых конструкций</t>
  </si>
  <si>
    <t>Заправка катриджей (для административно - управленческого персонала, специалистов, кроме педагогических работников)</t>
  </si>
  <si>
    <t>Измерение сопротивления изоляции электропроводки, испытание устройств защитного заземления, текущий ремонт кабельной линии</t>
  </si>
  <si>
    <t>Проведение бактериологических исследований воздуха в помещениях и иных нефинансовых активов</t>
  </si>
  <si>
    <t>Поверка диэлектрических перчаток</t>
  </si>
  <si>
    <t>Услуги по облагораживанию прилегающей территории</t>
  </si>
  <si>
    <t>Расходы илососа</t>
  </si>
  <si>
    <t>Текущий ремонт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</si>
  <si>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Обслуживание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</si>
  <si>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Медицинские услуги</t>
  </si>
  <si>
    <t>Проведение специальной оценки условий труда, оценка качества условий осуществления образовательной деятельности</t>
  </si>
  <si>
    <t>Услуги по составлению экологической отчетности, проведение паспортизации опасных отходов</t>
  </si>
  <si>
    <t>Услуги по организации питания детей</t>
  </si>
  <si>
    <t>Приобретение неисключительных (пользовательских) прав на программное обеспечение  (для административно - управленческого персонала, специалистов, кроме педагогических работников)</t>
  </si>
  <si>
    <t>Услуги по обучению на курсах повышения квалификации, подготовка и переподгатовка   (для административно - управленческого персонала, специалистов, кроме педагогических работников)</t>
  </si>
  <si>
    <t>Техническое обслуживание и сопровождение сайта учреждения</t>
  </si>
  <si>
    <t>Услуги и работы по утилизации, захоронению пищевых отходов</t>
  </si>
  <si>
    <t>Услуги по утилизации оборудования</t>
  </si>
  <si>
    <t>Уплата налогов, пошлины и сборов</t>
  </si>
  <si>
    <t>340 (весь)</t>
  </si>
  <si>
    <t>Увеличение стоимости материальных запасов, в т.ч.</t>
  </si>
  <si>
    <t>Подписка (для административно - управленческого персонала, специалистов, кроме педагогических работников)</t>
  </si>
  <si>
    <t>Увеличение стоимости лекарственных препаратов и материалов, применяемых в медицинских целях, в т.ч.</t>
  </si>
  <si>
    <t>Приобретение (изготовление)  лекарственных препаратов и материалов, применяемых в медицинских целях</t>
  </si>
  <si>
    <t>Увеличение стоимости продуктов питания, в т.ч.</t>
  </si>
  <si>
    <t>Приобретение продуктов питания для детей льготной категории</t>
  </si>
  <si>
    <t>Увеличение стоимости горюче-смазочных материалов, в т.ч.</t>
  </si>
  <si>
    <t>Приобретение горюче - смазочных материалов</t>
  </si>
  <si>
    <t>Увеличение стоимости строительных материалов, в т.ч.</t>
  </si>
  <si>
    <t>Приобретение строительных материалов</t>
  </si>
  <si>
    <t>Увеличение стоимости мягкого инвентаря, в т.ч.</t>
  </si>
  <si>
    <t>Приобретение мягкого инвентаря</t>
  </si>
  <si>
    <t>Приобретение учебно - бланочной продукции, письменных и чертежных принадлежностей, канцелярских товаров,материалов и инвентаря (для админи)</t>
  </si>
  <si>
    <t>Приобретение запасных  и составных частей, для машин, оборудования, оргтехники,вычислительной техники, системпередачи и отображения информации, защиты информации (для административно - управлен)</t>
  </si>
  <si>
    <t>Расходные материалы, комплектующие, инструменты и оборудование</t>
  </si>
  <si>
    <t>Увеличение стоимости материальных запасов, в т.ч.:</t>
  </si>
  <si>
    <t>Приобретение воды питьевой</t>
  </si>
  <si>
    <t>Ремонты п. 1.2.2</t>
  </si>
  <si>
    <t>П.1.2.2</t>
  </si>
  <si>
    <t>Текущий ремонт помещений</t>
  </si>
  <si>
    <t>Текущий ремонт прилегающей территории</t>
  </si>
  <si>
    <t>Текущий ремонт систем отопления, водоснабжения и канализации</t>
  </si>
  <si>
    <t>Текущий ремонт кровли</t>
  </si>
  <si>
    <t xml:space="preserve">Измерение сопротивления изоляции, электропроводки, испытания устройства защитного заземления, текущего ремонта кабельной линии </t>
  </si>
  <si>
    <t>Текущий ремонт фасада</t>
  </si>
  <si>
    <t>Текущий ремонт входной группы</t>
  </si>
  <si>
    <t>Текущий ремонт ограждения</t>
  </si>
  <si>
    <t>Работы по установке дверей, лестниц</t>
  </si>
  <si>
    <t>Текущий ремонт дворовой территории</t>
  </si>
  <si>
    <t>Текущий ремонт кабельной линии</t>
  </si>
  <si>
    <t>Разработка проектной и сметной документации для текущего ремонта объектов нефинансовых активов</t>
  </si>
  <si>
    <t>Мероприятия по пожарной безопасности  п.1.2.3</t>
  </si>
  <si>
    <t>П. 1.2.3</t>
  </si>
  <si>
    <t>Зарядка огнетушителей</t>
  </si>
  <si>
    <t>Работа по огнезащитной обработке конструкций</t>
  </si>
  <si>
    <t>Проведение испытания пожарных кранов, лестниц</t>
  </si>
  <si>
    <t>Обслуживание тревожной пожарной сигнализации</t>
  </si>
  <si>
    <t>Обслуживание противопожарных клапанов дымоудаления системы вентиляции</t>
  </si>
  <si>
    <t>Перекатка пожарного рукава</t>
  </si>
  <si>
    <t>Передача сигнала  о пожаре  на централизованный пульт МЧС</t>
  </si>
  <si>
    <t>Услуги по проведению категорирования помещений по взрывопожарной и пожарной опасности</t>
  </si>
  <si>
    <t>Приобретение огнетушителей</t>
  </si>
  <si>
    <t>Приобретение пожарного инвентаря</t>
  </si>
  <si>
    <t>Мероприятия по антитеррору 1.2.4</t>
  </si>
  <si>
    <t>П.1.2.4</t>
  </si>
  <si>
    <t>Обслуживание тревожной охранной сигнализации</t>
  </si>
  <si>
    <t>Обслуживание системы видеонаблюдения</t>
  </si>
  <si>
    <t>Услуги физической охраны</t>
  </si>
  <si>
    <t>ИТОГО  МУНИЦИПАЛЬНЫЙ БЮДЖЕТ</t>
  </si>
  <si>
    <t>911 0702 11002 02590 611.</t>
  </si>
  <si>
    <t>Расходы на предоставление субсидий муниципальным бюджетным учреждениям дошкольного, общего образования, начального общего, основного общего, среднего общего образования, дополнительного образования в рамках муниципальной программы развития образования в городском округе Евпатория Республики Крым, в том числе:</t>
  </si>
  <si>
    <t>911 0702 11002 02590 612</t>
  </si>
  <si>
    <t>Фин.обеспечение выполнения деятельности</t>
  </si>
  <si>
    <t>225</t>
  </si>
  <si>
    <t>Работы по установке  дверей, лестниц</t>
  </si>
  <si>
    <t>Обследование технического состояния объектов нефинансовых активов</t>
  </si>
  <si>
    <t>Работы по установке окон, ограждений</t>
  </si>
  <si>
    <t>226</t>
  </si>
  <si>
    <t>Изготовление вывесок,стендов, табличек и др.</t>
  </si>
  <si>
    <t>Оценка стоимости права пользования объектами недвижимости муниципального имущества</t>
  </si>
  <si>
    <t>Экспертное заключение о соответсвии требованиям СанПиНов</t>
  </si>
  <si>
    <t>310</t>
  </si>
  <si>
    <t>Приобретение мебели (для административно - управленческого персонала, специалистов, кроме педагогических работников)</t>
  </si>
  <si>
    <t>Приобретение компьютерной техники (для АУП, специалистов, кроме педагогических работников)</t>
  </si>
  <si>
    <t>Приобретение бытовой техники, аппаратуры, и  оборудования</t>
  </si>
  <si>
    <t>Приобратение хозяйственного инвентаря</t>
  </si>
  <si>
    <t>Приобретение и изготовление металлоконструкций</t>
  </si>
  <si>
    <t xml:space="preserve">Мероприятия по пожарной безопасности </t>
  </si>
  <si>
    <t>Работы по установке противопожарных дверей, лестниц</t>
  </si>
  <si>
    <t xml:space="preserve">Мероприятия по антитеррору </t>
  </si>
  <si>
    <t>Расходы, направленные на развитие инфраструктуры образовательных организаций в рамках муниципальной программы развития образования в городском округе Евпатория Республики Крым, в том числе:</t>
  </si>
  <si>
    <t>911 0702 11 000 20180 612</t>
  </si>
  <si>
    <t>Ремонтные работы (капитальный ремонт) 1.2.2</t>
  </si>
  <si>
    <t>Капитальный ремонт ограждения</t>
  </si>
  <si>
    <t>Капитальный ремонт системы вентиляции</t>
  </si>
  <si>
    <t>Капитальный ремонт кровли</t>
  </si>
  <si>
    <t>Капитальный ремонт зданий</t>
  </si>
  <si>
    <t>Капитальный ремонт помещений</t>
  </si>
  <si>
    <t>Проведение государственной экспертизы документации, осуществление строительного контроля, включая авторский надзор за капитальным ремонтом объектов капитального строительства</t>
  </si>
  <si>
    <t>2260050 (243)</t>
  </si>
  <si>
    <t>Разработка проектной и сметной документации для капитального ремонта объектов нефинансовых активов</t>
  </si>
  <si>
    <t>2260436 (243)</t>
  </si>
  <si>
    <t>Установка и настройка автоматизированной системы</t>
  </si>
  <si>
    <t>Мероприятия по пожарной безопасности 1.2.3</t>
  </si>
  <si>
    <t>Разработка проектной и сметной документации для  установки объектов нефинансовых активов</t>
  </si>
  <si>
    <t>Приобретение основных средств</t>
  </si>
  <si>
    <t>Установка и настройка авотматизированной системы</t>
  </si>
  <si>
    <t>Расходы на мероприятия в рамках муниципальной программы "Социальная защита населения городского округа Евпатория Республики Крым" , в том числе:</t>
  </si>
  <si>
    <t>911 1006 05000 20050 612</t>
  </si>
  <si>
    <t>3100026</t>
  </si>
  <si>
    <t>346</t>
  </si>
  <si>
    <t>Приобретение мнемосхемы. Поручней для унитаза и раковины, крючков для костылей, индукционной системы и т.д. для создания универсальной безбарьерной среды</t>
  </si>
  <si>
    <t>Мероприятия в рамках непрограммных направлений расходов (участите в предупреждении и ликвидации последствий чрезвычайных ситуаций в границах городского округа)</t>
  </si>
  <si>
    <t>911 0702 71 0 00 90106 612</t>
  </si>
  <si>
    <t>Текущий ремонт кровли, водосточной системы</t>
  </si>
  <si>
    <t>Субсидии из бюджета муниципального образования городской  округ Евпатория Республики Крым муниципальным бюджетным образовательным учреждениям, находящимся в ведении управления образования администрации города Евпатории Республики Крым, на иные цели на очередной финансовый год и плановый период, утвержденным постановлением администрации города Евпатории Республики Крым, в том числе:</t>
  </si>
  <si>
    <t>Надомное обучение</t>
  </si>
  <si>
    <t>ИТОГО МУНИЦИПАЛЬНЫЙ  БЮДЖЕТ 611+612</t>
  </si>
  <si>
    <t>ПЕРЕХОДЯЩИЕ ОСТАТКИ ПО ИНЫМ ЦЕЛЯМ</t>
  </si>
  <si>
    <t>2022 год</t>
  </si>
  <si>
    <t xml:space="preserve">ВСЕГО 0702 1100202590 612, в том числе </t>
  </si>
  <si>
    <t>Мероприятия по пожарной безопасности</t>
  </si>
  <si>
    <t>П.1.2.1</t>
  </si>
  <si>
    <t>Работы, услуги по содержанию имущества, в т.ч.:</t>
  </si>
  <si>
    <t>Проведение государственной экспертизы проектной документаци, осуществление строительного контроля, включая авторский надзор за капитальным ремонтом объектов капитального строительства</t>
  </si>
  <si>
    <t>ВСЕГО  0702 1100020180 612, в том числе</t>
  </si>
  <si>
    <t>Ремонты</t>
  </si>
  <si>
    <t>2250207 (243)</t>
  </si>
  <si>
    <t>2250440 (243)</t>
  </si>
  <si>
    <t>Работы по присоединению к сетям инженерно-технического обеспечения, по увеличению потребляемой мощности</t>
  </si>
  <si>
    <t>Разработка проектной и сметной документации для установки объектов нефинансовых активов</t>
  </si>
  <si>
    <t>Увеличение стоимости основных средств, в т.ч.:</t>
  </si>
  <si>
    <t>Мероприятия по антитеррору</t>
  </si>
  <si>
    <t>ВСЕГО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</si>
</sst>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_ ;\-#,##0.00\ "/>
    <numFmt numFmtId="165" formatCode="#,##0_р_."/>
    <numFmt numFmtId="166" formatCode="_-* #,##0.00,_₽_-;\-* #,##0.00,_₽_-;_-* \-??\ _₽_-;_-@_-"/>
    <numFmt numFmtId="167" formatCode="#,##0.00_р_."/>
    <numFmt numFmtId="168" formatCode="_-* #,##0.00\ _₽_-;\-* #,##0.00\ _₽_-;_-* \-??\ _₽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b/>
      <i/>
      <sz val="11"/>
      <name val="Cambria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i/>
      <sz val="11"/>
      <color rgb="FF000000"/>
      <name val="Calibri"/>
      <family val="2"/>
      <charset val="1"/>
    </font>
    <font>
      <sz val="11"/>
      <color theme="9" tint="-0.499984740745262"/>
      <name val="Calibri"/>
      <family val="2"/>
      <charset val="1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4"/>
      <name val="Times New Roman"/>
      <family val="1"/>
      <charset val="1"/>
    </font>
    <font>
      <b/>
      <sz val="14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E6E0E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E6E0EC"/>
      </patternFill>
    </fill>
    <fill>
      <patternFill patternType="solid">
        <fgColor theme="0" tint="-0.14999847407452621"/>
        <bgColor rgb="FFE6E0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6E0E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1E4EF"/>
        <bgColor indexed="64"/>
      </patternFill>
    </fill>
    <fill>
      <patternFill patternType="solid">
        <fgColor rgb="FF92D050"/>
        <bgColor rgb="FFE6E0EC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6E0EC"/>
      </patternFill>
    </fill>
    <fill>
      <patternFill patternType="solid">
        <fgColor rgb="FFFFC000"/>
        <bgColor rgb="FFE6E0EC"/>
      </patternFill>
    </fill>
    <fill>
      <patternFill patternType="solid">
        <fgColor rgb="FFFFC000"/>
        <bgColor indexed="64"/>
      </patternFill>
    </fill>
    <fill>
      <patternFill patternType="solid">
        <fgColor rgb="FF01E4EF"/>
        <bgColor rgb="FFE6E0E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6E0EC"/>
      </patternFill>
    </fill>
    <fill>
      <patternFill patternType="solid">
        <fgColor theme="2" tint="-0.249977111117893"/>
        <bgColor rgb="FFFFC000"/>
      </patternFill>
    </fill>
    <fill>
      <patternFill patternType="solid">
        <fgColor theme="2" tint="-0.249977111117893"/>
        <bgColor rgb="FFFFCC00"/>
      </patternFill>
    </fill>
    <fill>
      <patternFill patternType="solid">
        <fgColor theme="2" tint="-0.249977111117893"/>
        <bgColor rgb="FFE6E0EC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CC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CC00"/>
      </patternFill>
    </fill>
    <fill>
      <patternFill patternType="solid">
        <fgColor rgb="FF92D050"/>
        <bgColor rgb="FFFDEADA"/>
      </patternFill>
    </fill>
    <fill>
      <patternFill patternType="solid">
        <fgColor theme="8" tint="0.59999389629810485"/>
        <bgColor rgb="FFE6E0E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1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8" tint="0.39997558519241921"/>
        <bgColor rgb="FFFDEADA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C00"/>
      </patternFill>
    </fill>
    <fill>
      <patternFill patternType="solid">
        <fgColor rgb="FF01E4EF"/>
        <bgColor rgb="FFE6B9B8"/>
      </patternFill>
    </fill>
    <fill>
      <patternFill patternType="solid">
        <fgColor theme="2" tint="-0.249977111117893"/>
        <bgColor rgb="FFE6B9B8"/>
      </patternFill>
    </fill>
    <fill>
      <patternFill patternType="solid">
        <fgColor rgb="FF92D050"/>
        <bgColor rgb="FFE6B9B8"/>
      </patternFill>
    </fill>
    <fill>
      <patternFill patternType="solid">
        <fgColor rgb="FF01E4EF"/>
        <bgColor rgb="FFFDEADA"/>
      </patternFill>
    </fill>
    <fill>
      <patternFill patternType="solid">
        <fgColor theme="2" tint="-0.249977111117893"/>
        <bgColor rgb="FFFDEADA"/>
      </patternFill>
    </fill>
    <fill>
      <patternFill patternType="solid">
        <fgColor rgb="FF01E4EF"/>
        <bgColor rgb="FFFFCC00"/>
      </patternFill>
    </fill>
    <fill>
      <patternFill patternType="solid">
        <fgColor rgb="FF01E4EF"/>
        <bgColor rgb="FFCCC1DA"/>
      </patternFill>
    </fill>
    <fill>
      <patternFill patternType="solid">
        <fgColor rgb="FFFFC000"/>
        <bgColor rgb="FFE6B9B8"/>
      </patternFill>
    </fill>
    <fill>
      <patternFill patternType="solid">
        <fgColor rgb="FFFFFF00"/>
        <bgColor rgb="FFFDEADA"/>
      </patternFill>
    </fill>
    <fill>
      <patternFill patternType="solid">
        <fgColor theme="7" tint="0.39997558519241921"/>
        <bgColor rgb="FFFDEADA"/>
      </patternFill>
    </fill>
    <fill>
      <patternFill patternType="solid">
        <fgColor rgb="FF99FF99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theme="5" tint="0.59999389629810485"/>
        <bgColor rgb="FFCCC1DA"/>
      </patternFill>
    </fill>
    <fill>
      <patternFill patternType="solid">
        <fgColor theme="5" tint="0.59999389629810485"/>
        <bgColor rgb="FFE6E0EC"/>
      </patternFill>
    </fill>
    <fill>
      <patternFill patternType="solid">
        <fgColor rgb="FFFBD4B4"/>
        <bgColor rgb="FFFBD4B4"/>
      </patternFill>
    </fill>
    <fill>
      <patternFill patternType="solid">
        <fgColor theme="9" tint="0.59999389629810485"/>
        <bgColor rgb="FFCCC1DA"/>
      </patternFill>
    </fill>
    <fill>
      <patternFill patternType="solid">
        <fgColor theme="9" tint="0.59999389629810485"/>
        <bgColor rgb="FFE6E0EC"/>
      </patternFill>
    </fill>
    <fill>
      <patternFill patternType="solid">
        <fgColor rgb="FFC2D69B"/>
        <bgColor rgb="FFC2D69B"/>
      </patternFill>
    </fill>
    <fill>
      <patternFill patternType="solid">
        <fgColor theme="6" tint="0.39997558519241921"/>
        <bgColor rgb="FFCCC1DA"/>
      </patternFill>
    </fill>
    <fill>
      <patternFill patternType="solid">
        <fgColor theme="6" tint="0.39997558519241921"/>
        <bgColor rgb="FFE6E0EC"/>
      </patternFill>
    </fill>
    <fill>
      <patternFill patternType="solid">
        <fgColor theme="9" tint="0.59999389629810485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0"/>
      </patternFill>
    </fill>
    <fill>
      <patternFill patternType="solid">
        <fgColor rgb="FFFFCCFF"/>
        <bgColor rgb="FFE6E0EC"/>
      </patternFill>
    </fill>
    <fill>
      <patternFill patternType="solid">
        <fgColor theme="0"/>
        <bgColor theme="0"/>
      </patternFill>
    </fill>
    <fill>
      <patternFill patternType="solid">
        <fgColor rgb="FFD7E4BD"/>
        <bgColor rgb="FFD9D9D9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Border="0" applyProtection="0"/>
    <xf numFmtId="0" fontId="40" fillId="0" borderId="0"/>
    <xf numFmtId="43" fontId="1" fillId="0" borderId="0" applyFont="0" applyFill="0" applyBorder="0" applyAlignment="0" applyProtection="0"/>
    <xf numFmtId="0" fontId="40" fillId="0" borderId="0"/>
    <xf numFmtId="0" fontId="40" fillId="0" borderId="0"/>
    <xf numFmtId="0" fontId="41" fillId="0" borderId="0" applyNumberFormat="0" applyFill="0" applyBorder="0" applyProtection="0"/>
    <xf numFmtId="43" fontId="1" fillId="0" borderId="0" applyFont="0" applyFill="0" applyBorder="0" applyAlignment="0" applyProtection="0"/>
    <xf numFmtId="166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Border="0" applyProtection="0"/>
  </cellStyleXfs>
  <cellXfs count="552">
    <xf numFmtId="0" fontId="0" fillId="0" borderId="0" xfId="0"/>
    <xf numFmtId="0" fontId="3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left" vertical="center"/>
      <protection locked="0"/>
    </xf>
    <xf numFmtId="0" fontId="2" fillId="2" borderId="0" xfId="2" applyFill="1" applyProtection="1"/>
    <xf numFmtId="0" fontId="2" fillId="2" borderId="0" xfId="2" applyFill="1" applyBorder="1" applyProtection="1"/>
    <xf numFmtId="0" fontId="2" fillId="2" borderId="0" xfId="2" applyFill="1" applyBorder="1"/>
    <xf numFmtId="0" fontId="2" fillId="0" borderId="0" xfId="2" applyBorder="1"/>
    <xf numFmtId="0" fontId="2" fillId="0" borderId="0" xfId="2"/>
    <xf numFmtId="0" fontId="2" fillId="0" borderId="0" xfId="2" applyFont="1"/>
    <xf numFmtId="0" fontId="5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 wrapText="1"/>
    </xf>
    <xf numFmtId="0" fontId="9" fillId="6" borderId="5" xfId="2" applyFont="1" applyFill="1" applyBorder="1" applyAlignment="1" applyProtection="1">
      <alignment horizontal="center" vertical="center"/>
    </xf>
    <xf numFmtId="0" fontId="10" fillId="6" borderId="6" xfId="2" applyFont="1" applyFill="1" applyBorder="1" applyAlignment="1" applyProtection="1">
      <alignment horizontal="center" vertical="center" wrapText="1"/>
    </xf>
    <xf numFmtId="0" fontId="11" fillId="6" borderId="5" xfId="2" applyFont="1" applyFill="1" applyBorder="1" applyAlignment="1" applyProtection="1">
      <alignment horizontal="center" vertical="center"/>
    </xf>
    <xf numFmtId="0" fontId="9" fillId="7" borderId="0" xfId="2" applyFont="1" applyFill="1" applyAlignment="1" applyProtection="1">
      <alignment horizontal="center" vertical="center" wrapText="1"/>
    </xf>
    <xf numFmtId="0" fontId="9" fillId="7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Alignment="1" applyProtection="1">
      <alignment horizontal="center" vertical="center" wrapText="1"/>
    </xf>
    <xf numFmtId="0" fontId="5" fillId="8" borderId="3" xfId="2" applyFont="1" applyFill="1" applyBorder="1" applyAlignment="1" applyProtection="1">
      <alignment horizontal="left" vertical="center"/>
    </xf>
    <xf numFmtId="43" fontId="4" fillId="9" borderId="3" xfId="1" applyFont="1" applyFill="1" applyBorder="1" applyAlignment="1" applyProtection="1">
      <alignment horizontal="center" vertical="center" wrapText="1"/>
    </xf>
    <xf numFmtId="43" fontId="12" fillId="9" borderId="3" xfId="1" applyFont="1" applyFill="1" applyBorder="1" applyAlignment="1" applyProtection="1">
      <alignment horizontal="center" vertical="center" wrapText="1"/>
    </xf>
    <xf numFmtId="43" fontId="12" fillId="9" borderId="4" xfId="1" applyFont="1" applyFill="1" applyBorder="1" applyAlignment="1" applyProtection="1">
      <alignment horizontal="center" vertical="center" wrapText="1"/>
    </xf>
    <xf numFmtId="0" fontId="2" fillId="10" borderId="0" xfId="2" applyFill="1" applyBorder="1" applyProtection="1"/>
    <xf numFmtId="0" fontId="2" fillId="10" borderId="0" xfId="2" applyFill="1" applyProtection="1"/>
    <xf numFmtId="0" fontId="2" fillId="10" borderId="0" xfId="2" applyFont="1" applyFill="1" applyProtection="1"/>
    <xf numFmtId="0" fontId="5" fillId="11" borderId="3" xfId="2" applyFont="1" applyFill="1" applyBorder="1" applyAlignment="1" applyProtection="1">
      <alignment horizontal="left" vertical="center"/>
    </xf>
    <xf numFmtId="43" fontId="4" fillId="12" borderId="3" xfId="1" applyFont="1" applyFill="1" applyBorder="1" applyAlignment="1" applyProtection="1">
      <alignment horizontal="center" vertical="center" wrapText="1"/>
    </xf>
    <xf numFmtId="43" fontId="12" fillId="12" borderId="3" xfId="1" applyFont="1" applyFill="1" applyBorder="1" applyAlignment="1" applyProtection="1">
      <alignment horizontal="center" vertical="center" wrapText="1"/>
    </xf>
    <xf numFmtId="43" fontId="12" fillId="12" borderId="4" xfId="1" applyFont="1" applyFill="1" applyBorder="1" applyAlignment="1" applyProtection="1">
      <alignment horizontal="center" vertical="center" wrapText="1"/>
    </xf>
    <xf numFmtId="0" fontId="2" fillId="5" borderId="0" xfId="2" applyFill="1" applyBorder="1" applyProtection="1"/>
    <xf numFmtId="0" fontId="2" fillId="5" borderId="0" xfId="2" applyFill="1" applyProtection="1"/>
    <xf numFmtId="0" fontId="2" fillId="5" borderId="0" xfId="2" applyFont="1" applyFill="1" applyProtection="1"/>
    <xf numFmtId="0" fontId="5" fillId="13" borderId="3" xfId="2" applyFont="1" applyFill="1" applyBorder="1" applyAlignment="1" applyProtection="1">
      <alignment horizontal="left" vertical="center"/>
    </xf>
    <xf numFmtId="43" fontId="4" fillId="13" borderId="3" xfId="1" applyFont="1" applyFill="1" applyBorder="1" applyAlignment="1" applyProtection="1">
      <alignment horizontal="center" vertical="center" wrapText="1"/>
    </xf>
    <xf numFmtId="43" fontId="4" fillId="14" borderId="3" xfId="1" applyFont="1" applyFill="1" applyBorder="1" applyAlignment="1" applyProtection="1">
      <alignment horizontal="center" vertical="center" wrapText="1"/>
    </xf>
    <xf numFmtId="43" fontId="12" fillId="14" borderId="3" xfId="1" applyFont="1" applyFill="1" applyBorder="1" applyAlignment="1" applyProtection="1">
      <alignment horizontal="center" vertical="center" wrapText="1"/>
    </xf>
    <xf numFmtId="43" fontId="12" fillId="13" borderId="4" xfId="1" applyFont="1" applyFill="1" applyBorder="1" applyAlignment="1" applyProtection="1">
      <alignment horizontal="center" vertical="center" wrapText="1"/>
    </xf>
    <xf numFmtId="0" fontId="2" fillId="15" borderId="0" xfId="2" applyFill="1" applyBorder="1" applyProtection="1"/>
    <xf numFmtId="0" fontId="2" fillId="15" borderId="0" xfId="2" applyFill="1" applyProtection="1"/>
    <xf numFmtId="0" fontId="2" fillId="15" borderId="0" xfId="2" applyFont="1" applyFill="1" applyProtection="1"/>
    <xf numFmtId="0" fontId="5" fillId="16" borderId="3" xfId="2" applyFont="1" applyFill="1" applyBorder="1" applyAlignment="1" applyProtection="1">
      <alignment horizontal="left" vertical="center"/>
    </xf>
    <xf numFmtId="43" fontId="4" fillId="17" borderId="3" xfId="1" applyFont="1" applyFill="1" applyBorder="1" applyAlignment="1" applyProtection="1">
      <alignment horizontal="center" vertical="center" wrapText="1"/>
    </xf>
    <xf numFmtId="43" fontId="12" fillId="17" borderId="4" xfId="1" applyFont="1" applyFill="1" applyBorder="1" applyAlignment="1" applyProtection="1">
      <alignment horizontal="center" vertical="center" wrapText="1"/>
    </xf>
    <xf numFmtId="0" fontId="2" fillId="0" borderId="0" xfId="2" applyBorder="1" applyProtection="1"/>
    <xf numFmtId="0" fontId="2" fillId="0" borderId="0" xfId="2" applyProtection="1"/>
    <xf numFmtId="0" fontId="2" fillId="0" borderId="0" xfId="2" applyFont="1" applyProtection="1"/>
    <xf numFmtId="0" fontId="5" fillId="17" borderId="3" xfId="2" applyFont="1" applyFill="1" applyBorder="1" applyAlignment="1" applyProtection="1">
      <alignment horizontal="left" vertical="center"/>
    </xf>
    <xf numFmtId="164" fontId="4" fillId="14" borderId="3" xfId="1" applyNumberFormat="1" applyFont="1" applyFill="1" applyBorder="1" applyAlignment="1" applyProtection="1">
      <alignment horizontal="center" vertical="center" wrapText="1"/>
    </xf>
    <xf numFmtId="43" fontId="4" fillId="9" borderId="4" xfId="1" applyFont="1" applyFill="1" applyBorder="1" applyAlignment="1" applyProtection="1">
      <alignment horizontal="center" vertical="center" wrapText="1"/>
    </xf>
    <xf numFmtId="0" fontId="8" fillId="10" borderId="0" xfId="2" applyFont="1" applyFill="1" applyBorder="1" applyAlignment="1" applyProtection="1">
      <alignment horizontal="center" vertical="center" wrapText="1"/>
    </xf>
    <xf numFmtId="0" fontId="8" fillId="10" borderId="0" xfId="2" applyFont="1" applyFill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0" xfId="2" applyFont="1" applyFill="1" applyAlignment="1" applyProtection="1">
      <alignment horizontal="center" vertical="center" wrapText="1"/>
    </xf>
    <xf numFmtId="0" fontId="5" fillId="14" borderId="3" xfId="2" applyFont="1" applyFill="1" applyBorder="1" applyAlignment="1" applyProtection="1">
      <alignment horizontal="left" vertical="center"/>
    </xf>
    <xf numFmtId="43" fontId="4" fillId="17" borderId="4" xfId="1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3" fillId="18" borderId="3" xfId="0" applyFont="1" applyFill="1" applyBorder="1" applyAlignment="1" applyProtection="1">
      <alignment horizontal="left" vertical="center" wrapText="1"/>
    </xf>
    <xf numFmtId="0" fontId="14" fillId="18" borderId="3" xfId="0" applyFont="1" applyFill="1" applyBorder="1" applyAlignment="1" applyProtection="1">
      <alignment horizontal="center" vertical="center" wrapText="1"/>
    </xf>
    <xf numFmtId="43" fontId="4" fillId="18" borderId="4" xfId="1" applyFont="1" applyFill="1" applyBorder="1" applyAlignment="1" applyProtection="1">
      <alignment horizontal="center" vertical="center"/>
    </xf>
    <xf numFmtId="43" fontId="14" fillId="18" borderId="4" xfId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3" fillId="2" borderId="3" xfId="0" applyFont="1" applyFill="1" applyBorder="1" applyAlignment="1" applyProtection="1">
      <alignment horizontal="left" vertical="center" wrapText="1"/>
    </xf>
    <xf numFmtId="0" fontId="4" fillId="19" borderId="3" xfId="2" applyFont="1" applyFill="1" applyBorder="1" applyAlignment="1" applyProtection="1">
      <alignment horizontal="center" vertical="center" wrapText="1"/>
    </xf>
    <xf numFmtId="43" fontId="4" fillId="19" borderId="4" xfId="1" applyFont="1" applyFill="1" applyBorder="1" applyAlignment="1" applyProtection="1">
      <alignment horizontal="center" vertical="center" wrapText="1"/>
    </xf>
    <xf numFmtId="43" fontId="15" fillId="19" borderId="4" xfId="1" applyFont="1" applyFill="1" applyBorder="1" applyAlignment="1" applyProtection="1">
      <alignment horizontal="center" vertical="center" wrapText="1"/>
    </xf>
    <xf numFmtId="43" fontId="16" fillId="19" borderId="4" xfId="1" applyFont="1" applyFill="1" applyBorder="1" applyAlignment="1" applyProtection="1">
      <alignment horizontal="center" vertical="center" wrapText="1"/>
    </xf>
    <xf numFmtId="0" fontId="2" fillId="20" borderId="0" xfId="2" applyFill="1" applyBorder="1" applyProtection="1"/>
    <xf numFmtId="0" fontId="2" fillId="20" borderId="0" xfId="2" applyFill="1" applyProtection="1"/>
    <xf numFmtId="0" fontId="2" fillId="20" borderId="0" xfId="2" applyFont="1" applyFill="1" applyProtection="1"/>
    <xf numFmtId="0" fontId="17" fillId="21" borderId="3" xfId="0" applyFont="1" applyFill="1" applyBorder="1" applyAlignment="1" applyProtection="1">
      <alignment horizontal="left" wrapText="1"/>
    </xf>
    <xf numFmtId="0" fontId="14" fillId="21" borderId="3" xfId="0" applyFont="1" applyFill="1" applyBorder="1" applyAlignment="1" applyProtection="1">
      <alignment horizontal="center" vertical="center" wrapText="1"/>
    </xf>
    <xf numFmtId="43" fontId="4" fillId="21" borderId="4" xfId="1" applyFont="1" applyFill="1" applyBorder="1" applyAlignment="1" applyProtection="1">
      <alignment horizontal="center" vertical="center" wrapText="1"/>
    </xf>
    <xf numFmtId="43" fontId="14" fillId="21" borderId="4" xfId="1" applyFont="1" applyFill="1" applyBorder="1" applyAlignment="1" applyProtection="1">
      <alignment horizontal="center" vertical="center" wrapText="1"/>
    </xf>
    <xf numFmtId="0" fontId="7" fillId="21" borderId="0" xfId="0" applyFont="1" applyFill="1" applyBorder="1" applyAlignment="1" applyProtection="1">
      <alignment wrapText="1"/>
    </xf>
    <xf numFmtId="0" fontId="7" fillId="21" borderId="0" xfId="0" applyFont="1" applyFill="1" applyAlignment="1" applyProtection="1">
      <alignment wrapText="1"/>
    </xf>
    <xf numFmtId="0" fontId="17" fillId="18" borderId="3" xfId="0" applyFont="1" applyFill="1" applyBorder="1" applyAlignment="1" applyProtection="1">
      <alignment horizontal="left" wrapText="1"/>
    </xf>
    <xf numFmtId="43" fontId="4" fillId="18" borderId="4" xfId="1" applyFont="1" applyFill="1" applyBorder="1" applyAlignment="1" applyProtection="1">
      <alignment horizontal="center" vertical="center" wrapText="1"/>
    </xf>
    <xf numFmtId="43" fontId="14" fillId="18" borderId="4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14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13" fillId="18" borderId="4" xfId="0" applyFont="1" applyFill="1" applyBorder="1" applyAlignment="1" applyProtection="1">
      <alignment horizontal="left" vertical="center" wrapText="1"/>
    </xf>
    <xf numFmtId="43" fontId="4" fillId="22" borderId="4" xfId="1" applyFont="1" applyFill="1" applyBorder="1" applyAlignment="1" applyProtection="1">
      <alignment horizontal="center" vertical="center" wrapText="1"/>
    </xf>
    <xf numFmtId="43" fontId="12" fillId="22" borderId="4" xfId="1" applyFont="1" applyFill="1" applyBorder="1" applyAlignment="1" applyProtection="1">
      <alignment horizontal="center" vertical="center" wrapText="1"/>
    </xf>
    <xf numFmtId="0" fontId="7" fillId="18" borderId="0" xfId="0" applyFont="1" applyFill="1" applyBorder="1" applyAlignment="1" applyProtection="1">
      <alignment wrapText="1"/>
    </xf>
    <xf numFmtId="0" fontId="7" fillId="18" borderId="0" xfId="0" applyFont="1" applyFill="1" applyAlignment="1" applyProtection="1">
      <alignment wrapText="1"/>
    </xf>
    <xf numFmtId="0" fontId="5" fillId="23" borderId="4" xfId="0" applyFont="1" applyFill="1" applyBorder="1" applyAlignment="1" applyProtection="1">
      <alignment horizontal="left" vertical="center" wrapText="1"/>
    </xf>
    <xf numFmtId="0" fontId="5" fillId="18" borderId="4" xfId="0" applyFont="1" applyFill="1" applyBorder="1" applyAlignment="1" applyProtection="1">
      <alignment horizontal="left" vertical="center" wrapText="1"/>
    </xf>
    <xf numFmtId="0" fontId="7" fillId="18" borderId="0" xfId="0" applyFont="1" applyFill="1" applyBorder="1" applyProtection="1"/>
    <xf numFmtId="0" fontId="7" fillId="18" borderId="0" xfId="0" applyFont="1" applyFill="1" applyProtection="1"/>
    <xf numFmtId="0" fontId="8" fillId="0" borderId="4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0" borderId="0" xfId="0" applyFont="1" applyBorder="1" applyProtection="1"/>
    <xf numFmtId="0" fontId="18" fillId="0" borderId="0" xfId="0" applyFont="1" applyProtection="1"/>
    <xf numFmtId="0" fontId="8" fillId="0" borderId="4" xfId="0" applyFont="1" applyFill="1" applyBorder="1" applyAlignment="1" applyProtection="1">
      <alignment vertical="center" wrapText="1"/>
    </xf>
    <xf numFmtId="0" fontId="18" fillId="0" borderId="0" xfId="0" applyFont="1" applyFill="1" applyBorder="1" applyProtection="1"/>
    <xf numFmtId="0" fontId="18" fillId="0" borderId="0" xfId="0" applyFont="1" applyFill="1" applyProtection="1"/>
    <xf numFmtId="0" fontId="8" fillId="0" borderId="3" xfId="0" applyFont="1" applyFill="1" applyBorder="1" applyAlignment="1" applyProtection="1">
      <alignment vertical="center" wrapText="1"/>
    </xf>
    <xf numFmtId="0" fontId="8" fillId="23" borderId="4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19" fillId="2" borderId="3" xfId="0" applyFont="1" applyFill="1" applyBorder="1" applyAlignment="1" applyProtection="1">
      <alignment horizontal="left" vertical="center" wrapText="1"/>
    </xf>
    <xf numFmtId="0" fontId="5" fillId="24" borderId="4" xfId="0" applyFont="1" applyFill="1" applyBorder="1" applyAlignment="1" applyProtection="1">
      <alignment horizontal="left" vertical="center" wrapText="1"/>
    </xf>
    <xf numFmtId="0" fontId="14" fillId="24" borderId="3" xfId="0" applyFont="1" applyFill="1" applyBorder="1" applyAlignment="1" applyProtection="1">
      <alignment horizontal="center" vertical="center" wrapText="1"/>
    </xf>
    <xf numFmtId="43" fontId="4" fillId="25" borderId="4" xfId="1" applyFont="1" applyFill="1" applyBorder="1" applyAlignment="1" applyProtection="1">
      <alignment horizontal="center" vertical="center" wrapText="1"/>
    </xf>
    <xf numFmtId="43" fontId="15" fillId="25" borderId="4" xfId="1" applyFont="1" applyFill="1" applyBorder="1" applyAlignment="1" applyProtection="1">
      <alignment horizontal="center" vertical="center" wrapText="1"/>
    </xf>
    <xf numFmtId="43" fontId="12" fillId="25" borderId="4" xfId="1" applyFont="1" applyFill="1" applyBorder="1" applyAlignment="1" applyProtection="1">
      <alignment horizontal="center" vertical="center" wrapText="1"/>
    </xf>
    <xf numFmtId="0" fontId="7" fillId="24" borderId="0" xfId="0" applyFont="1" applyFill="1" applyBorder="1" applyProtection="1"/>
    <xf numFmtId="0" fontId="7" fillId="24" borderId="0" xfId="0" applyFont="1" applyFill="1" applyProtection="1"/>
    <xf numFmtId="43" fontId="15" fillId="22" borderId="4" xfId="1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5" fillId="26" borderId="7" xfId="2" applyFont="1" applyFill="1" applyBorder="1" applyAlignment="1" applyProtection="1">
      <alignment horizontal="left" vertical="center" wrapText="1"/>
    </xf>
    <xf numFmtId="0" fontId="4" fillId="26" borderId="3" xfId="2" applyFont="1" applyFill="1" applyBorder="1" applyAlignment="1" applyProtection="1">
      <alignment horizontal="center" vertical="center" wrapText="1"/>
    </xf>
    <xf numFmtId="43" fontId="4" fillId="26" borderId="4" xfId="1" applyFont="1" applyFill="1" applyBorder="1" applyAlignment="1" applyProtection="1">
      <alignment horizontal="center" vertical="center" wrapText="1"/>
    </xf>
    <xf numFmtId="43" fontId="12" fillId="26" borderId="4" xfId="1" applyFont="1" applyFill="1" applyBorder="1" applyAlignment="1" applyProtection="1">
      <alignment horizontal="center" vertical="center" wrapText="1"/>
    </xf>
    <xf numFmtId="0" fontId="20" fillId="2" borderId="0" xfId="2" applyFont="1" applyFill="1" applyBorder="1" applyProtection="1"/>
    <xf numFmtId="0" fontId="20" fillId="27" borderId="0" xfId="2" applyFont="1" applyFill="1" applyBorder="1" applyProtection="1"/>
    <xf numFmtId="0" fontId="20" fillId="27" borderId="0" xfId="2" applyFont="1" applyFill="1" applyProtection="1"/>
    <xf numFmtId="0" fontId="8" fillId="21" borderId="8" xfId="0" applyFont="1" applyFill="1" applyBorder="1" applyAlignment="1" applyProtection="1">
      <alignment horizontal="left" vertical="center" wrapText="1"/>
    </xf>
    <xf numFmtId="43" fontId="4" fillId="28" borderId="4" xfId="1" applyFont="1" applyFill="1" applyBorder="1" applyAlignment="1" applyProtection="1">
      <alignment horizontal="center" vertical="center" wrapText="1"/>
    </xf>
    <xf numFmtId="43" fontId="15" fillId="28" borderId="4" xfId="1" applyFont="1" applyFill="1" applyBorder="1" applyAlignment="1" applyProtection="1">
      <alignment horizontal="center" vertical="center" wrapText="1"/>
    </xf>
    <xf numFmtId="43" fontId="16" fillId="28" borderId="4" xfId="1" applyFont="1" applyFill="1" applyBorder="1" applyAlignment="1" applyProtection="1">
      <alignment horizontal="center" vertical="center" wrapText="1"/>
    </xf>
    <xf numFmtId="0" fontId="8" fillId="23" borderId="8" xfId="0" applyFont="1" applyFill="1" applyBorder="1" applyAlignment="1" applyProtection="1">
      <alignment horizontal="left" vertical="center" wrapText="1"/>
    </xf>
    <xf numFmtId="0" fontId="5" fillId="27" borderId="8" xfId="0" applyFont="1" applyFill="1" applyBorder="1" applyAlignment="1" applyProtection="1">
      <alignment horizontal="left" vertical="center" wrapText="1"/>
    </xf>
    <xf numFmtId="0" fontId="14" fillId="27" borderId="3" xfId="0" applyFont="1" applyFill="1" applyBorder="1" applyAlignment="1" applyProtection="1">
      <alignment horizontal="center" vertical="center" wrapText="1"/>
    </xf>
    <xf numFmtId="43" fontId="4" fillId="27" borderId="4" xfId="1" applyFont="1" applyFill="1" applyBorder="1" applyAlignment="1" applyProtection="1">
      <alignment horizontal="center" vertical="center"/>
    </xf>
    <xf numFmtId="43" fontId="15" fillId="26" borderId="4" xfId="1" applyFont="1" applyFill="1" applyBorder="1" applyAlignment="1" applyProtection="1">
      <alignment horizontal="center" vertical="center" wrapText="1"/>
    </xf>
    <xf numFmtId="43" fontId="14" fillId="27" borderId="4" xfId="1" applyFont="1" applyFill="1" applyBorder="1" applyAlignment="1" applyProtection="1">
      <alignment horizontal="center" vertical="center"/>
    </xf>
    <xf numFmtId="0" fontId="7" fillId="27" borderId="0" xfId="0" applyFont="1" applyFill="1" applyBorder="1" applyProtection="1"/>
    <xf numFmtId="0" fontId="7" fillId="27" borderId="0" xfId="0" applyFont="1" applyFill="1" applyProtection="1"/>
    <xf numFmtId="0" fontId="5" fillId="29" borderId="8" xfId="0" applyFont="1" applyFill="1" applyBorder="1" applyAlignment="1" applyProtection="1">
      <alignment horizontal="left" vertical="center" wrapText="1"/>
    </xf>
    <xf numFmtId="0" fontId="14" fillId="29" borderId="3" xfId="0" applyFont="1" applyFill="1" applyBorder="1" applyAlignment="1" applyProtection="1">
      <alignment horizontal="center" vertical="center" wrapText="1"/>
    </xf>
    <xf numFmtId="43" fontId="4" fillId="29" borderId="4" xfId="1" applyFont="1" applyFill="1" applyBorder="1" applyAlignment="1" applyProtection="1">
      <alignment horizontal="center" vertical="center"/>
    </xf>
    <xf numFmtId="43" fontId="4" fillId="30" borderId="4" xfId="1" applyFont="1" applyFill="1" applyBorder="1" applyAlignment="1" applyProtection="1">
      <alignment horizontal="center" vertical="center" wrapText="1"/>
    </xf>
    <xf numFmtId="43" fontId="14" fillId="29" borderId="4" xfId="1" applyFont="1" applyFill="1" applyBorder="1" applyAlignment="1" applyProtection="1">
      <alignment horizontal="center" vertical="center"/>
    </xf>
    <xf numFmtId="0" fontId="5" fillId="21" borderId="8" xfId="0" applyFont="1" applyFill="1" applyBorder="1" applyAlignment="1" applyProtection="1">
      <alignment horizontal="left" vertical="center" wrapText="1"/>
    </xf>
    <xf numFmtId="43" fontId="4" fillId="21" borderId="4" xfId="1" applyFont="1" applyFill="1" applyBorder="1" applyAlignment="1" applyProtection="1">
      <alignment horizontal="center" vertical="center"/>
    </xf>
    <xf numFmtId="43" fontId="14" fillId="21" borderId="4" xfId="1" applyFont="1" applyFill="1" applyBorder="1" applyAlignment="1" applyProtection="1">
      <alignment horizontal="center" vertical="center"/>
    </xf>
    <xf numFmtId="43" fontId="4" fillId="2" borderId="4" xfId="1" applyFont="1" applyFill="1" applyBorder="1" applyAlignment="1" applyProtection="1">
      <alignment horizontal="center" vertical="center"/>
    </xf>
    <xf numFmtId="43" fontId="15" fillId="2" borderId="4" xfId="1" applyFont="1" applyFill="1" applyBorder="1" applyAlignment="1" applyProtection="1">
      <alignment horizontal="center" vertical="center"/>
    </xf>
    <xf numFmtId="43" fontId="21" fillId="2" borderId="4" xfId="1" applyFont="1" applyFill="1" applyBorder="1" applyAlignment="1" applyProtection="1">
      <alignment horizontal="center" vertical="center"/>
    </xf>
    <xf numFmtId="0" fontId="5" fillId="31" borderId="8" xfId="2" applyFont="1" applyFill="1" applyBorder="1" applyAlignment="1" applyProtection="1">
      <alignment horizontal="center" vertical="center" wrapText="1"/>
    </xf>
    <xf numFmtId="49" fontId="4" fillId="31" borderId="9" xfId="2" applyNumberFormat="1" applyFont="1" applyFill="1" applyBorder="1" applyAlignment="1" applyProtection="1">
      <alignment horizontal="center" vertical="center" wrapText="1"/>
    </xf>
    <xf numFmtId="43" fontId="4" fillId="32" borderId="3" xfId="1" applyFont="1" applyFill="1" applyBorder="1" applyAlignment="1" applyProtection="1">
      <alignment horizontal="center" vertical="center" wrapText="1"/>
    </xf>
    <xf numFmtId="43" fontId="4" fillId="33" borderId="4" xfId="1" applyFont="1" applyFill="1" applyBorder="1" applyAlignment="1" applyProtection="1">
      <alignment horizontal="center" vertical="center" wrapText="1"/>
    </xf>
    <xf numFmtId="43" fontId="4" fillId="32" borderId="4" xfId="1" applyFont="1" applyFill="1" applyBorder="1" applyAlignment="1" applyProtection="1">
      <alignment horizontal="center" vertical="center" wrapText="1"/>
    </xf>
    <xf numFmtId="43" fontId="22" fillId="32" borderId="4" xfId="1" applyFont="1" applyFill="1" applyBorder="1" applyAlignment="1" applyProtection="1">
      <alignment horizontal="center" vertical="center" wrapText="1"/>
    </xf>
    <xf numFmtId="0" fontId="20" fillId="34" borderId="0" xfId="2" applyFont="1" applyFill="1" applyBorder="1" applyProtection="1"/>
    <xf numFmtId="0" fontId="20" fillId="34" borderId="0" xfId="2" applyFont="1" applyFill="1" applyProtection="1"/>
    <xf numFmtId="0" fontId="5" fillId="35" borderId="8" xfId="2" applyFont="1" applyFill="1" applyBorder="1" applyAlignment="1" applyProtection="1">
      <alignment horizontal="left" vertical="center" wrapText="1"/>
    </xf>
    <xf numFmtId="49" fontId="22" fillId="35" borderId="9" xfId="2" applyNumberFormat="1" applyFont="1" applyFill="1" applyBorder="1" applyAlignment="1" applyProtection="1">
      <alignment horizontal="center" vertical="center" wrapText="1"/>
    </xf>
    <xf numFmtId="43" fontId="22" fillId="36" borderId="3" xfId="1" applyFont="1" applyFill="1" applyBorder="1" applyAlignment="1" applyProtection="1">
      <alignment horizontal="center" vertical="center" wrapText="1"/>
    </xf>
    <xf numFmtId="43" fontId="22" fillId="36" borderId="4" xfId="1" applyFont="1" applyFill="1" applyBorder="1" applyAlignment="1" applyProtection="1">
      <alignment horizontal="center" vertical="center" wrapText="1"/>
    </xf>
    <xf numFmtId="0" fontId="5" fillId="7" borderId="8" xfId="2" applyFont="1" applyFill="1" applyBorder="1" applyAlignment="1" applyProtection="1">
      <alignment horizontal="left" wrapText="1"/>
    </xf>
    <xf numFmtId="49" fontId="4" fillId="37" borderId="9" xfId="2" applyNumberFormat="1" applyFont="1" applyFill="1" applyBorder="1" applyAlignment="1" applyProtection="1">
      <alignment horizontal="center" vertical="center" wrapText="1"/>
    </xf>
    <xf numFmtId="43" fontId="22" fillId="38" borderId="3" xfId="1" applyFont="1" applyFill="1" applyBorder="1" applyAlignment="1" applyProtection="1">
      <alignment horizontal="center" vertical="center" wrapText="1"/>
    </xf>
    <xf numFmtId="43" fontId="23" fillId="2" borderId="3" xfId="1" applyFont="1" applyFill="1" applyBorder="1" applyProtection="1"/>
    <xf numFmtId="43" fontId="24" fillId="2" borderId="3" xfId="1" applyFont="1" applyFill="1" applyBorder="1" applyProtection="1"/>
    <xf numFmtId="43" fontId="24" fillId="2" borderId="4" xfId="1" applyFont="1" applyFill="1" applyBorder="1" applyProtection="1"/>
    <xf numFmtId="0" fontId="2" fillId="24" borderId="0" xfId="2" applyFill="1" applyBorder="1" applyProtection="1"/>
    <xf numFmtId="0" fontId="2" fillId="24" borderId="0" xfId="2" applyFill="1" applyProtection="1"/>
    <xf numFmtId="0" fontId="2" fillId="24" borderId="0" xfId="2" applyFont="1" applyFill="1" applyProtection="1"/>
    <xf numFmtId="49" fontId="4" fillId="35" borderId="9" xfId="2" applyNumberFormat="1" applyFont="1" applyFill="1" applyBorder="1" applyAlignment="1" applyProtection="1">
      <alignment horizontal="center" vertical="center" wrapText="1"/>
    </xf>
    <xf numFmtId="0" fontId="20" fillId="24" borderId="0" xfId="2" applyFont="1" applyFill="1" applyBorder="1" applyProtection="1"/>
    <xf numFmtId="0" fontId="20" fillId="24" borderId="0" xfId="2" applyFont="1" applyFill="1" applyProtection="1"/>
    <xf numFmtId="43" fontId="4" fillId="38" borderId="3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Protection="1"/>
    <xf numFmtId="0" fontId="2" fillId="2" borderId="0" xfId="2" applyFont="1" applyFill="1" applyProtection="1"/>
    <xf numFmtId="1" fontId="4" fillId="2" borderId="4" xfId="2" applyNumberFormat="1" applyFont="1" applyFill="1" applyBorder="1" applyAlignment="1" applyProtection="1">
      <alignment horizontal="center" wrapText="1"/>
    </xf>
    <xf numFmtId="43" fontId="4" fillId="2" borderId="3" xfId="1" applyFont="1" applyFill="1" applyBorder="1" applyAlignment="1" applyProtection="1">
      <alignment horizontal="center" vertical="center"/>
      <protection locked="0"/>
    </xf>
    <xf numFmtId="43" fontId="15" fillId="2" borderId="3" xfId="1" applyFont="1" applyFill="1" applyBorder="1" applyAlignment="1" applyProtection="1">
      <alignment wrapText="1"/>
    </xf>
    <xf numFmtId="43" fontId="15" fillId="2" borderId="4" xfId="1" applyFont="1" applyFill="1" applyBorder="1" applyAlignment="1" applyProtection="1">
      <alignment wrapText="1"/>
    </xf>
    <xf numFmtId="0" fontId="5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5" fillId="39" borderId="8" xfId="2" applyFont="1" applyFill="1" applyBorder="1" applyAlignment="1" applyProtection="1">
      <alignment horizontal="left" wrapText="1"/>
    </xf>
    <xf numFmtId="1" fontId="4" fillId="18" borderId="4" xfId="2" applyNumberFormat="1" applyFont="1" applyFill="1" applyBorder="1" applyAlignment="1" applyProtection="1">
      <alignment horizontal="center" wrapText="1"/>
    </xf>
    <xf numFmtId="43" fontId="4" fillId="18" borderId="3" xfId="1" applyFont="1" applyFill="1" applyBorder="1" applyAlignment="1" applyProtection="1">
      <alignment horizontal="center" vertical="center"/>
      <protection locked="0"/>
    </xf>
    <xf numFmtId="43" fontId="4" fillId="18" borderId="4" xfId="1" applyFont="1" applyFill="1" applyBorder="1" applyAlignment="1" applyProtection="1">
      <alignment horizontal="center" vertical="center"/>
      <protection locked="0"/>
    </xf>
    <xf numFmtId="43" fontId="4" fillId="7" borderId="3" xfId="1" applyFont="1" applyFill="1" applyBorder="1" applyAlignment="1" applyProtection="1">
      <alignment horizontal="center" vertical="center"/>
      <protection locked="0"/>
    </xf>
    <xf numFmtId="0" fontId="5" fillId="24" borderId="0" xfId="2" applyFont="1" applyFill="1" applyBorder="1" applyAlignment="1">
      <alignment wrapText="1"/>
    </xf>
    <xf numFmtId="0" fontId="5" fillId="24" borderId="0" xfId="2" applyFont="1" applyFill="1" applyAlignment="1">
      <alignment wrapText="1"/>
    </xf>
    <xf numFmtId="43" fontId="4" fillId="39" borderId="3" xfId="1" applyFont="1" applyFill="1" applyBorder="1" applyAlignment="1" applyProtection="1">
      <alignment horizontal="center" vertical="center"/>
      <protection locked="0"/>
    </xf>
    <xf numFmtId="43" fontId="4" fillId="39" borderId="4" xfId="1" applyFont="1" applyFill="1" applyBorder="1" applyAlignment="1" applyProtection="1">
      <alignment horizontal="center" vertical="center"/>
      <protection locked="0"/>
    </xf>
    <xf numFmtId="1" fontId="4" fillId="7" borderId="4" xfId="2" applyNumberFormat="1" applyFont="1" applyFill="1" applyBorder="1" applyAlignment="1" applyProtection="1">
      <alignment horizontal="center" wrapText="1"/>
    </xf>
    <xf numFmtId="43" fontId="25" fillId="2" borderId="3" xfId="1" applyFont="1" applyFill="1" applyBorder="1" applyProtection="1"/>
    <xf numFmtId="43" fontId="26" fillId="2" borderId="3" xfId="1" applyFont="1" applyFill="1" applyBorder="1" applyProtection="1"/>
    <xf numFmtId="43" fontId="26" fillId="2" borderId="4" xfId="1" applyFont="1" applyFill="1" applyBorder="1" applyProtection="1"/>
    <xf numFmtId="0" fontId="2" fillId="24" borderId="0" xfId="2" applyFill="1" applyBorder="1"/>
    <xf numFmtId="0" fontId="2" fillId="24" borderId="0" xfId="2" applyFill="1"/>
    <xf numFmtId="0" fontId="2" fillId="24" borderId="0" xfId="2" applyFont="1" applyFill="1"/>
    <xf numFmtId="0" fontId="5" fillId="22" borderId="8" xfId="2" applyFont="1" applyFill="1" applyBorder="1" applyAlignment="1" applyProtection="1">
      <alignment horizontal="left" wrapText="1"/>
    </xf>
    <xf numFmtId="165" fontId="4" fillId="22" borderId="4" xfId="2" applyNumberFormat="1" applyFont="1" applyFill="1" applyBorder="1" applyAlignment="1" applyProtection="1">
      <alignment horizontal="center" wrapText="1"/>
    </xf>
    <xf numFmtId="43" fontId="4" fillId="22" borderId="3" xfId="1" applyFont="1" applyFill="1" applyBorder="1" applyAlignment="1" applyProtection="1">
      <alignment horizontal="center" vertical="center"/>
    </xf>
    <xf numFmtId="43" fontId="4" fillId="22" borderId="4" xfId="1" applyFont="1" applyFill="1" applyBorder="1" applyAlignment="1" applyProtection="1">
      <alignment horizontal="center" vertical="center"/>
    </xf>
    <xf numFmtId="0" fontId="27" fillId="40" borderId="8" xfId="2" applyFont="1" applyFill="1" applyBorder="1" applyAlignment="1" applyProtection="1">
      <alignment horizontal="left" wrapText="1"/>
    </xf>
    <xf numFmtId="165" fontId="22" fillId="40" borderId="4" xfId="2" applyNumberFormat="1" applyFont="1" applyFill="1" applyBorder="1" applyAlignment="1" applyProtection="1">
      <alignment horizontal="center" wrapText="1"/>
    </xf>
    <xf numFmtId="43" fontId="22" fillId="40" borderId="3" xfId="1" applyFont="1" applyFill="1" applyBorder="1" applyAlignment="1" applyProtection="1">
      <alignment horizontal="center" vertical="center"/>
    </xf>
    <xf numFmtId="43" fontId="4" fillId="40" borderId="4" xfId="1" applyFont="1" applyFill="1" applyBorder="1" applyAlignment="1" applyProtection="1">
      <alignment horizontal="center" vertical="center" wrapText="1"/>
    </xf>
    <xf numFmtId="43" fontId="22" fillId="40" borderId="4" xfId="1" applyFont="1" applyFill="1" applyBorder="1" applyAlignment="1" applyProtection="1">
      <alignment horizontal="center" vertical="center"/>
    </xf>
    <xf numFmtId="0" fontId="28" fillId="4" borderId="0" xfId="2" applyFont="1" applyFill="1" applyBorder="1" applyProtection="1"/>
    <xf numFmtId="0" fontId="28" fillId="4" borderId="0" xfId="2" applyFont="1" applyFill="1" applyProtection="1"/>
    <xf numFmtId="0" fontId="8" fillId="7" borderId="8" xfId="2" applyFont="1" applyFill="1" applyBorder="1" applyAlignment="1" applyProtection="1">
      <alignment horizontal="left" vertical="top" wrapText="1"/>
    </xf>
    <xf numFmtId="1" fontId="4" fillId="0" borderId="4" xfId="2" applyNumberFormat="1" applyFont="1" applyBorder="1" applyAlignment="1" applyProtection="1">
      <alignment horizontal="center" vertical="center"/>
    </xf>
    <xf numFmtId="43" fontId="4" fillId="0" borderId="3" xfId="1" applyFont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  <protection locked="0"/>
    </xf>
    <xf numFmtId="0" fontId="8" fillId="0" borderId="0" xfId="2" applyFont="1" applyBorder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8" fillId="7" borderId="8" xfId="2" applyFont="1" applyFill="1" applyBorder="1" applyAlignment="1" applyProtection="1">
      <alignment horizontal="left" wrapText="1"/>
    </xf>
    <xf numFmtId="0" fontId="2" fillId="2" borderId="0" xfId="2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0" xfId="2" applyProtection="1">
      <protection locked="0"/>
    </xf>
    <xf numFmtId="0" fontId="2" fillId="0" borderId="0" xfId="2" applyFont="1" applyProtection="1">
      <protection locked="0"/>
    </xf>
    <xf numFmtId="0" fontId="5" fillId="22" borderId="8" xfId="2" applyFont="1" applyFill="1" applyBorder="1" applyAlignment="1" applyProtection="1">
      <alignment horizontal="left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24" borderId="0" xfId="2" applyFont="1" applyFill="1" applyBorder="1" applyAlignment="1" applyProtection="1">
      <alignment vertical="center" wrapText="1"/>
    </xf>
    <xf numFmtId="0" fontId="5" fillId="24" borderId="0" xfId="2" applyFont="1" applyFill="1" applyAlignment="1" applyProtection="1">
      <alignment vertical="center" wrapText="1"/>
    </xf>
    <xf numFmtId="0" fontId="8" fillId="2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8" fillId="0" borderId="0" xfId="2" applyFont="1" applyAlignment="1">
      <alignment wrapText="1"/>
    </xf>
    <xf numFmtId="0" fontId="8" fillId="2" borderId="5" xfId="2" applyFont="1" applyFill="1" applyBorder="1" applyAlignment="1" applyProtection="1">
      <alignment wrapText="1"/>
    </xf>
    <xf numFmtId="0" fontId="4" fillId="2" borderId="4" xfId="2" applyFont="1" applyFill="1" applyBorder="1" applyAlignment="1" applyProtection="1">
      <alignment horizontal="center" vertical="center" wrapText="1"/>
    </xf>
    <xf numFmtId="43" fontId="4" fillId="6" borderId="3" xfId="1" applyFont="1" applyFill="1" applyBorder="1" applyAlignment="1" applyProtection="1">
      <alignment horizontal="center" vertical="center"/>
      <protection locked="0"/>
    </xf>
    <xf numFmtId="0" fontId="8" fillId="2" borderId="5" xfId="2" applyFont="1" applyFill="1" applyBorder="1" applyAlignment="1" applyProtection="1">
      <alignment vertical="top" wrapText="1"/>
    </xf>
    <xf numFmtId="0" fontId="8" fillId="2" borderId="5" xfId="2" applyFont="1" applyFill="1" applyBorder="1" applyAlignment="1" applyProtection="1">
      <alignment horizontal="left" vertical="top" wrapText="1"/>
    </xf>
    <xf numFmtId="43" fontId="15" fillId="7" borderId="3" xfId="1" applyFont="1" applyFill="1" applyBorder="1" applyAlignment="1" applyProtection="1">
      <alignment wrapText="1"/>
    </xf>
    <xf numFmtId="43" fontId="15" fillId="7" borderId="4" xfId="1" applyFont="1" applyFill="1" applyBorder="1" applyAlignment="1" applyProtection="1">
      <alignment wrapText="1"/>
    </xf>
    <xf numFmtId="0" fontId="8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>
      <alignment wrapText="1"/>
    </xf>
    <xf numFmtId="0" fontId="8" fillId="6" borderId="0" xfId="2" applyFont="1" applyFill="1" applyBorder="1" applyAlignment="1">
      <alignment wrapText="1"/>
    </xf>
    <xf numFmtId="0" fontId="8" fillId="6" borderId="0" xfId="2" applyFont="1" applyFill="1" applyAlignment="1">
      <alignment wrapText="1"/>
    </xf>
    <xf numFmtId="0" fontId="8" fillId="41" borderId="5" xfId="2" applyFont="1" applyFill="1" applyBorder="1" applyAlignment="1" applyProtection="1">
      <alignment horizontal="left" vertical="center" wrapText="1"/>
    </xf>
    <xf numFmtId="0" fontId="4" fillId="41" borderId="4" xfId="2" applyFont="1" applyFill="1" applyBorder="1" applyAlignment="1" applyProtection="1">
      <alignment horizontal="center" vertical="center" wrapText="1"/>
    </xf>
    <xf numFmtId="1" fontId="4" fillId="41" borderId="4" xfId="2" applyNumberFormat="1" applyFont="1" applyFill="1" applyBorder="1" applyAlignment="1" applyProtection="1">
      <alignment horizontal="center" vertical="center"/>
    </xf>
    <xf numFmtId="0" fontId="5" fillId="24" borderId="0" xfId="2" applyFont="1" applyFill="1" applyBorder="1" applyAlignment="1" applyProtection="1">
      <alignment wrapText="1"/>
    </xf>
    <xf numFmtId="0" fontId="5" fillId="24" borderId="0" xfId="2" applyFont="1" applyFill="1" applyAlignment="1" applyProtection="1">
      <alignment wrapText="1"/>
    </xf>
    <xf numFmtId="0" fontId="8" fillId="2" borderId="8" xfId="2" applyFont="1" applyFill="1" applyBorder="1" applyAlignment="1" applyProtection="1">
      <alignment vertical="top" wrapText="1"/>
    </xf>
    <xf numFmtId="1" fontId="4" fillId="0" borderId="4" xfId="2" applyNumberFormat="1" applyFont="1" applyBorder="1" applyAlignment="1" applyProtection="1">
      <alignment horizontal="center"/>
    </xf>
    <xf numFmtId="0" fontId="8" fillId="7" borderId="8" xfId="2" applyFont="1" applyFill="1" applyBorder="1" applyAlignment="1" applyProtection="1">
      <alignment vertical="top" wrapText="1"/>
    </xf>
    <xf numFmtId="0" fontId="5" fillId="0" borderId="0" xfId="2" applyFont="1" applyBorder="1" applyAlignment="1">
      <alignment wrapText="1"/>
    </xf>
    <xf numFmtId="0" fontId="5" fillId="0" borderId="0" xfId="2" applyFont="1" applyAlignment="1">
      <alignment wrapText="1"/>
    </xf>
    <xf numFmtId="0" fontId="8" fillId="7" borderId="8" xfId="2" applyFont="1" applyFill="1" applyBorder="1" applyAlignment="1" applyProtection="1">
      <alignment vertical="center" wrapText="1"/>
    </xf>
    <xf numFmtId="1" fontId="4" fillId="6" borderId="4" xfId="2" applyNumberFormat="1" applyFont="1" applyFill="1" applyBorder="1" applyAlignment="1" applyProtection="1">
      <alignment horizontal="center" vertical="center"/>
    </xf>
    <xf numFmtId="43" fontId="15" fillId="7" borderId="3" xfId="1" applyFont="1" applyFill="1" applyBorder="1" applyAlignment="1" applyProtection="1">
      <alignment vertical="center" wrapText="1"/>
    </xf>
    <xf numFmtId="43" fontId="15" fillId="7" borderId="4" xfId="1" applyFont="1" applyFill="1" applyBorder="1" applyAlignment="1" applyProtection="1">
      <alignment vertical="center" wrapText="1"/>
    </xf>
    <xf numFmtId="0" fontId="5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>
      <alignment vertical="center" wrapText="1"/>
    </xf>
    <xf numFmtId="0" fontId="5" fillId="6" borderId="0" xfId="2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0" fontId="5" fillId="42" borderId="5" xfId="2" applyFont="1" applyFill="1" applyBorder="1" applyAlignment="1" applyProtection="1">
      <alignment horizontal="left" vertical="center" wrapText="1"/>
    </xf>
    <xf numFmtId="1" fontId="4" fillId="42" borderId="4" xfId="2" applyNumberFormat="1" applyFont="1" applyFill="1" applyBorder="1" applyAlignment="1" applyProtection="1">
      <alignment horizontal="center" vertical="center"/>
    </xf>
    <xf numFmtId="43" fontId="4" fillId="42" borderId="3" xfId="1" applyFont="1" applyFill="1" applyBorder="1" applyAlignment="1" applyProtection="1">
      <alignment horizontal="center" vertical="center"/>
      <protection locked="0"/>
    </xf>
    <xf numFmtId="43" fontId="23" fillId="2" borderId="4" xfId="1" applyFont="1" applyFill="1" applyBorder="1" applyProtection="1"/>
    <xf numFmtId="0" fontId="29" fillId="2" borderId="0" xfId="2" applyFont="1" applyFill="1" applyBorder="1" applyProtection="1"/>
    <xf numFmtId="0" fontId="29" fillId="2" borderId="0" xfId="2" applyFont="1" applyFill="1" applyBorder="1"/>
    <xf numFmtId="0" fontId="29" fillId="2" borderId="0" xfId="2" applyFont="1" applyFill="1"/>
    <xf numFmtId="1" fontId="4" fillId="7" borderId="4" xfId="2" applyNumberFormat="1" applyFont="1" applyFill="1" applyBorder="1" applyAlignment="1" applyProtection="1">
      <alignment horizontal="center"/>
    </xf>
    <xf numFmtId="0" fontId="29" fillId="0" borderId="0" xfId="2" applyFont="1" applyBorder="1"/>
    <xf numFmtId="0" fontId="29" fillId="0" borderId="0" xfId="2" applyFont="1"/>
    <xf numFmtId="1" fontId="4" fillId="6" borderId="4" xfId="2" applyNumberFormat="1" applyFont="1" applyFill="1" applyBorder="1" applyAlignment="1" applyProtection="1">
      <alignment horizontal="center"/>
    </xf>
    <xf numFmtId="0" fontId="30" fillId="7" borderId="0" xfId="2" applyFont="1" applyFill="1" applyBorder="1" applyAlignment="1" applyProtection="1">
      <alignment wrapText="1"/>
    </xf>
    <xf numFmtId="0" fontId="30" fillId="7" borderId="0" xfId="2" applyFont="1" applyFill="1" applyBorder="1" applyAlignment="1">
      <alignment wrapText="1"/>
    </xf>
    <xf numFmtId="0" fontId="30" fillId="6" borderId="0" xfId="2" applyFont="1" applyFill="1" applyBorder="1" applyAlignment="1">
      <alignment wrapText="1"/>
    </xf>
    <xf numFmtId="0" fontId="30" fillId="6" borderId="0" xfId="2" applyFont="1" applyFill="1" applyAlignment="1">
      <alignment wrapText="1"/>
    </xf>
    <xf numFmtId="0" fontId="8" fillId="41" borderId="8" xfId="2" applyFont="1" applyFill="1" applyBorder="1" applyAlignment="1" applyProtection="1">
      <alignment vertical="top" wrapText="1"/>
    </xf>
    <xf numFmtId="1" fontId="4" fillId="41" borderId="4" xfId="2" applyNumberFormat="1" applyFont="1" applyFill="1" applyBorder="1" applyAlignment="1" applyProtection="1">
      <alignment horizontal="center"/>
    </xf>
    <xf numFmtId="0" fontId="31" fillId="41" borderId="8" xfId="2" applyFont="1" applyFill="1" applyBorder="1" applyAlignment="1" applyProtection="1">
      <alignment vertical="center" wrapText="1"/>
    </xf>
    <xf numFmtId="43" fontId="15" fillId="2" borderId="3" xfId="1" applyFont="1" applyFill="1" applyBorder="1" applyAlignment="1" applyProtection="1">
      <alignment vertical="center" wrapText="1"/>
    </xf>
    <xf numFmtId="43" fontId="15" fillId="2" borderId="4" xfId="1" applyFont="1" applyFill="1" applyBorder="1" applyAlignment="1" applyProtection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1" fontId="4" fillId="22" borderId="4" xfId="2" applyNumberFormat="1" applyFont="1" applyFill="1" applyBorder="1" applyAlignment="1" applyProtection="1">
      <alignment horizontal="center" wrapText="1"/>
    </xf>
    <xf numFmtId="43" fontId="4" fillId="22" borderId="3" xfId="1" applyFont="1" applyFill="1" applyBorder="1" applyAlignment="1" applyProtection="1">
      <alignment horizontal="center" vertical="center"/>
      <protection locked="0"/>
    </xf>
    <xf numFmtId="43" fontId="4" fillId="18" borderId="3" xfId="1" applyFont="1" applyFill="1" applyBorder="1" applyAlignment="1" applyProtection="1">
      <alignment wrapText="1"/>
    </xf>
    <xf numFmtId="43" fontId="4" fillId="18" borderId="4" xfId="1" applyFont="1" applyFill="1" applyBorder="1" applyAlignment="1" applyProtection="1">
      <alignment wrapText="1"/>
    </xf>
    <xf numFmtId="0" fontId="27" fillId="25" borderId="8" xfId="2" applyFont="1" applyFill="1" applyBorder="1" applyAlignment="1" applyProtection="1">
      <alignment horizontal="left" vertical="center" wrapText="1"/>
    </xf>
    <xf numFmtId="165" fontId="22" fillId="25" borderId="4" xfId="2" applyNumberFormat="1" applyFont="1" applyFill="1" applyBorder="1" applyAlignment="1" applyProtection="1">
      <alignment horizontal="center" wrapText="1"/>
    </xf>
    <xf numFmtId="43" fontId="22" fillId="25" borderId="3" xfId="1" applyFont="1" applyFill="1" applyBorder="1" applyAlignment="1" applyProtection="1">
      <alignment horizontal="center" vertical="center"/>
    </xf>
    <xf numFmtId="43" fontId="22" fillId="25" borderId="4" xfId="1" applyFont="1" applyFill="1" applyBorder="1" applyAlignment="1" applyProtection="1">
      <alignment horizontal="center" vertical="center"/>
    </xf>
    <xf numFmtId="0" fontId="27" fillId="2" borderId="0" xfId="2" applyFont="1" applyFill="1" applyBorder="1" applyAlignment="1" applyProtection="1">
      <alignment vertical="center" wrapText="1"/>
    </xf>
    <xf numFmtId="0" fontId="27" fillId="24" borderId="0" xfId="2" applyFont="1" applyFill="1" applyBorder="1" applyAlignment="1" applyProtection="1">
      <alignment vertical="center" wrapText="1"/>
    </xf>
    <xf numFmtId="0" fontId="27" fillId="24" borderId="0" xfId="2" applyFont="1" applyFill="1" applyAlignment="1" applyProtection="1">
      <alignment vertical="center" wrapText="1"/>
    </xf>
    <xf numFmtId="0" fontId="5" fillId="43" borderId="0" xfId="2" applyFont="1" applyFill="1" applyBorder="1" applyAlignment="1" applyProtection="1">
      <alignment vertical="center" wrapText="1"/>
    </xf>
    <xf numFmtId="0" fontId="5" fillId="43" borderId="0" xfId="2" applyFont="1" applyFill="1" applyAlignment="1" applyProtection="1">
      <alignment vertical="center" wrapText="1"/>
    </xf>
    <xf numFmtId="49" fontId="8" fillId="2" borderId="5" xfId="3" applyNumberFormat="1" applyFont="1" applyFill="1" applyBorder="1" applyAlignment="1" applyProtection="1">
      <alignment wrapText="1"/>
    </xf>
    <xf numFmtId="1" fontId="4" fillId="7" borderId="4" xfId="2" applyNumberFormat="1" applyFont="1" applyFill="1" applyBorder="1" applyAlignment="1" applyProtection="1">
      <alignment horizontal="center" vertical="center"/>
    </xf>
    <xf numFmtId="0" fontId="5" fillId="39" borderId="8" xfId="2" applyFont="1" applyFill="1" applyBorder="1" applyAlignment="1" applyProtection="1">
      <alignment horizontal="left" vertical="top" wrapText="1"/>
    </xf>
    <xf numFmtId="1" fontId="4" fillId="18" borderId="4" xfId="2" applyNumberFormat="1" applyFont="1" applyFill="1" applyBorder="1" applyAlignment="1" applyProtection="1">
      <alignment horizontal="center"/>
    </xf>
    <xf numFmtId="43" fontId="4" fillId="18" borderId="3" xfId="1" applyFont="1" applyFill="1" applyBorder="1" applyAlignment="1" applyProtection="1">
      <alignment horizontal="center" vertical="center"/>
    </xf>
    <xf numFmtId="0" fontId="5" fillId="43" borderId="0" xfId="2" applyFont="1" applyFill="1" applyBorder="1" applyAlignment="1" applyProtection="1">
      <alignment wrapText="1"/>
    </xf>
    <xf numFmtId="0" fontId="5" fillId="43" borderId="0" xfId="2" applyFont="1" applyFill="1" applyAlignment="1" applyProtection="1">
      <alignment wrapText="1"/>
    </xf>
    <xf numFmtId="0" fontId="5" fillId="44" borderId="8" xfId="2" applyFont="1" applyFill="1" applyBorder="1" applyAlignment="1" applyProtection="1">
      <alignment horizontal="left" vertical="center" wrapText="1"/>
    </xf>
    <xf numFmtId="1" fontId="4" fillId="44" borderId="4" xfId="2" applyNumberFormat="1" applyFont="1" applyFill="1" applyBorder="1" applyAlignment="1" applyProtection="1">
      <alignment horizontal="center" vertical="center"/>
    </xf>
    <xf numFmtId="43" fontId="4" fillId="44" borderId="3" xfId="1" applyFont="1" applyFill="1" applyBorder="1" applyAlignment="1" applyProtection="1">
      <alignment horizontal="center" vertical="center"/>
      <protection locked="0"/>
    </xf>
    <xf numFmtId="0" fontId="5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>
      <alignment wrapText="1"/>
    </xf>
    <xf numFmtId="0" fontId="5" fillId="7" borderId="0" xfId="2" applyFont="1" applyFill="1" applyAlignment="1">
      <alignment wrapText="1"/>
    </xf>
    <xf numFmtId="0" fontId="5" fillId="45" borderId="8" xfId="2" applyFont="1" applyFill="1" applyBorder="1" applyAlignment="1" applyProtection="1">
      <alignment horizontal="left" vertical="center" wrapText="1"/>
    </xf>
    <xf numFmtId="1" fontId="4" fillId="45" borderId="4" xfId="2" applyNumberFormat="1" applyFont="1" applyFill="1" applyBorder="1" applyAlignment="1" applyProtection="1">
      <alignment horizontal="center" vertical="center"/>
    </xf>
    <xf numFmtId="43" fontId="4" fillId="45" borderId="3" xfId="1" applyFont="1" applyFill="1" applyBorder="1" applyAlignment="1" applyProtection="1">
      <alignment horizontal="center" vertical="center"/>
    </xf>
    <xf numFmtId="43" fontId="4" fillId="45" borderId="4" xfId="1" applyFont="1" applyFill="1" applyBorder="1" applyAlignment="1" applyProtection="1">
      <alignment horizontal="center" vertical="center"/>
    </xf>
    <xf numFmtId="0" fontId="5" fillId="46" borderId="0" xfId="2" applyFont="1" applyFill="1" applyBorder="1" applyAlignment="1" applyProtection="1">
      <alignment wrapText="1"/>
    </xf>
    <xf numFmtId="0" fontId="5" fillId="46" borderId="0" xfId="2" applyFont="1" applyFill="1" applyAlignment="1" applyProtection="1">
      <alignment wrapText="1"/>
    </xf>
    <xf numFmtId="1" fontId="4" fillId="39" borderId="4" xfId="2" applyNumberFormat="1" applyFont="1" applyFill="1" applyBorder="1" applyAlignment="1" applyProtection="1">
      <alignment horizontal="center"/>
    </xf>
    <xf numFmtId="0" fontId="8" fillId="7" borderId="5" xfId="2" applyFont="1" applyFill="1" applyBorder="1" applyAlignment="1" applyProtection="1">
      <alignment wrapText="1"/>
    </xf>
    <xf numFmtId="0" fontId="5" fillId="39" borderId="8" xfId="2" applyFont="1" applyFill="1" applyBorder="1" applyAlignment="1" applyProtection="1">
      <alignment wrapText="1"/>
    </xf>
    <xf numFmtId="0" fontId="8" fillId="7" borderId="8" xfId="2" applyFont="1" applyFill="1" applyBorder="1" applyAlignment="1" applyProtection="1">
      <alignment horizontal="left" vertical="center" wrapText="1"/>
    </xf>
    <xf numFmtId="0" fontId="32" fillId="2" borderId="0" xfId="2" applyFont="1" applyFill="1" applyBorder="1" applyProtection="1"/>
    <xf numFmtId="0" fontId="32" fillId="2" borderId="0" xfId="2" applyFont="1" applyFill="1" applyBorder="1"/>
    <xf numFmtId="0" fontId="32" fillId="0" borderId="0" xfId="2" applyFont="1" applyBorder="1"/>
    <xf numFmtId="0" fontId="32" fillId="0" borderId="0" xfId="2" applyFont="1"/>
    <xf numFmtId="0" fontId="8" fillId="2" borderId="4" xfId="0" applyFont="1" applyFill="1" applyBorder="1" applyAlignment="1" applyProtection="1">
      <alignment horizontal="left" vertical="top" wrapText="1"/>
    </xf>
    <xf numFmtId="1" fontId="4" fillId="2" borderId="4" xfId="0" applyNumberFormat="1" applyFont="1" applyFill="1" applyBorder="1" applyAlignment="1" applyProtection="1">
      <alignment horizontal="center" vertical="center"/>
    </xf>
    <xf numFmtId="0" fontId="5" fillId="39" borderId="8" xfId="2" applyFont="1" applyFill="1" applyBorder="1" applyAlignment="1" applyProtection="1">
      <alignment horizontal="left" vertical="center" wrapText="1"/>
    </xf>
    <xf numFmtId="1" fontId="4" fillId="39" borderId="4" xfId="2" applyNumberFormat="1" applyFont="1" applyFill="1" applyBorder="1" applyAlignment="1" applyProtection="1">
      <alignment horizontal="center" vertical="center"/>
    </xf>
    <xf numFmtId="43" fontId="4" fillId="39" borderId="3" xfId="1" applyFont="1" applyFill="1" applyBorder="1" applyAlignment="1" applyProtection="1">
      <alignment horizontal="center" vertical="center"/>
    </xf>
    <xf numFmtId="43" fontId="4" fillId="39" borderId="4" xfId="1" applyFont="1" applyFill="1" applyBorder="1" applyAlignment="1" applyProtection="1">
      <alignment horizontal="center" vertical="center"/>
    </xf>
    <xf numFmtId="0" fontId="33" fillId="2" borderId="0" xfId="2" applyFont="1" applyFill="1" applyBorder="1" applyProtection="1"/>
    <xf numFmtId="0" fontId="33" fillId="43" borderId="0" xfId="2" applyFont="1" applyFill="1" applyBorder="1" applyProtection="1"/>
    <xf numFmtId="0" fontId="33" fillId="43" borderId="0" xfId="2" applyFont="1" applyFill="1" applyProtection="1"/>
    <xf numFmtId="0" fontId="5" fillId="47" borderId="8" xfId="2" applyFont="1" applyFill="1" applyBorder="1" applyAlignment="1" applyProtection="1">
      <alignment horizontal="center" vertical="top" wrapText="1"/>
    </xf>
    <xf numFmtId="165" fontId="4" fillId="47" borderId="4" xfId="2" applyNumberFormat="1" applyFont="1" applyFill="1" applyBorder="1" applyAlignment="1" applyProtection="1">
      <alignment horizontal="center" vertical="center"/>
    </xf>
    <xf numFmtId="43" fontId="4" fillId="48" borderId="3" xfId="1" applyFont="1" applyFill="1" applyBorder="1" applyAlignment="1" applyProtection="1">
      <alignment horizontal="center" vertical="center"/>
    </xf>
    <xf numFmtId="43" fontId="4" fillId="48" borderId="4" xfId="1" applyFont="1" applyFill="1" applyBorder="1" applyAlignment="1" applyProtection="1">
      <alignment horizontal="center" vertical="center"/>
    </xf>
    <xf numFmtId="0" fontId="5" fillId="34" borderId="0" xfId="2" applyFont="1" applyFill="1" applyBorder="1" applyAlignment="1" applyProtection="1">
      <alignment wrapText="1"/>
    </xf>
    <xf numFmtId="0" fontId="5" fillId="34" borderId="0" xfId="2" applyFont="1" applyFill="1" applyAlignment="1" applyProtection="1">
      <alignment wrapText="1"/>
    </xf>
    <xf numFmtId="0" fontId="8" fillId="6" borderId="8" xfId="2" applyFont="1" applyFill="1" applyBorder="1" applyAlignment="1" applyProtection="1">
      <alignment vertical="top" wrapText="1"/>
    </xf>
    <xf numFmtId="43" fontId="4" fillId="6" borderId="3" xfId="1" applyFont="1" applyFill="1" applyBorder="1" applyAlignment="1" applyProtection="1">
      <alignment horizontal="center" vertical="center"/>
    </xf>
    <xf numFmtId="43" fontId="4" fillId="7" borderId="3" xfId="1" applyFont="1" applyFill="1" applyBorder="1" applyAlignment="1" applyProtection="1">
      <alignment horizontal="center" vertical="center"/>
    </xf>
    <xf numFmtId="0" fontId="8" fillId="6" borderId="5" xfId="2" applyFont="1" applyFill="1" applyBorder="1" applyAlignment="1" applyProtection="1">
      <alignment vertical="top" wrapText="1"/>
    </xf>
    <xf numFmtId="0" fontId="8" fillId="6" borderId="8" xfId="2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33" fillId="2" borderId="0" xfId="2" applyFont="1" applyFill="1" applyBorder="1"/>
    <xf numFmtId="0" fontId="33" fillId="0" borderId="0" xfId="2" applyFont="1" applyBorder="1"/>
    <xf numFmtId="0" fontId="33" fillId="0" borderId="0" xfId="2" applyFont="1"/>
    <xf numFmtId="167" fontId="4" fillId="47" borderId="4" xfId="2" applyNumberFormat="1" applyFont="1" applyFill="1" applyBorder="1" applyAlignment="1" applyProtection="1">
      <alignment horizontal="center" vertical="center"/>
    </xf>
    <xf numFmtId="43" fontId="4" fillId="47" borderId="3" xfId="1" applyFont="1" applyFill="1" applyBorder="1" applyAlignment="1" applyProtection="1">
      <alignment horizontal="center" vertical="center"/>
    </xf>
    <xf numFmtId="43" fontId="4" fillId="47" borderId="4" xfId="1" applyFont="1" applyFill="1" applyBorder="1" applyAlignment="1" applyProtection="1">
      <alignment horizontal="center" vertical="center"/>
    </xf>
    <xf numFmtId="165" fontId="4" fillId="22" borderId="4" xfId="2" applyNumberFormat="1" applyFont="1" applyFill="1" applyBorder="1" applyAlignment="1" applyProtection="1">
      <alignment horizontal="center" vertical="center"/>
    </xf>
    <xf numFmtId="0" fontId="5" fillId="7" borderId="0" xfId="2" applyFont="1" applyFill="1" applyBorder="1" applyAlignment="1" applyProtection="1">
      <alignment horizontal="center" vertical="center" wrapText="1"/>
    </xf>
    <xf numFmtId="0" fontId="5" fillId="49" borderId="0" xfId="2" applyFont="1" applyFill="1" applyBorder="1" applyAlignment="1" applyProtection="1">
      <alignment horizontal="center" vertical="center" wrapText="1"/>
    </xf>
    <xf numFmtId="0" fontId="5" fillId="49" borderId="0" xfId="2" applyFont="1" applyFill="1" applyAlignment="1" applyProtection="1">
      <alignment horizontal="center" vertical="center" wrapText="1"/>
    </xf>
    <xf numFmtId="165" fontId="4" fillId="22" borderId="4" xfId="2" applyNumberFormat="1" applyFont="1" applyFill="1" applyBorder="1" applyAlignment="1" applyProtection="1">
      <alignment horizontal="center"/>
    </xf>
    <xf numFmtId="0" fontId="5" fillId="49" borderId="0" xfId="2" applyFont="1" applyFill="1" applyBorder="1" applyAlignment="1" applyProtection="1">
      <alignment wrapText="1"/>
    </xf>
    <xf numFmtId="0" fontId="5" fillId="49" borderId="0" xfId="2" applyFont="1" applyFill="1" applyAlignment="1" applyProtection="1">
      <alignment wrapText="1"/>
    </xf>
    <xf numFmtId="2" fontId="8" fillId="0" borderId="5" xfId="2" applyNumberFormat="1" applyFont="1" applyBorder="1" applyAlignment="1" applyProtection="1">
      <alignment wrapText="1"/>
    </xf>
    <xf numFmtId="0" fontId="8" fillId="6" borderId="5" xfId="2" applyFont="1" applyFill="1" applyBorder="1" applyAlignment="1" applyProtection="1">
      <alignment wrapText="1"/>
    </xf>
    <xf numFmtId="0" fontId="8" fillId="0" borderId="8" xfId="2" applyFont="1" applyBorder="1" applyAlignment="1" applyProtection="1">
      <alignment vertical="top" wrapText="1"/>
    </xf>
    <xf numFmtId="165" fontId="22" fillId="25" borderId="4" xfId="2" applyNumberFormat="1" applyFont="1" applyFill="1" applyBorder="1" applyAlignment="1" applyProtection="1">
      <alignment horizontal="center" vertical="center"/>
    </xf>
    <xf numFmtId="0" fontId="8" fillId="6" borderId="8" xfId="2" applyFont="1" applyFill="1" applyBorder="1" applyAlignment="1" applyProtection="1">
      <alignment horizontal="left" vertical="top" wrapText="1"/>
    </xf>
    <xf numFmtId="0" fontId="33" fillId="34" borderId="0" xfId="2" applyFont="1" applyFill="1" applyBorder="1" applyProtection="1"/>
    <xf numFmtId="0" fontId="33" fillId="34" borderId="0" xfId="2" applyFont="1" applyFill="1" applyProtection="1"/>
    <xf numFmtId="0" fontId="33" fillId="24" borderId="0" xfId="2" applyFont="1" applyFill="1" applyBorder="1" applyProtection="1"/>
    <xf numFmtId="0" fontId="33" fillId="24" borderId="0" xfId="2" applyFont="1" applyFill="1" applyProtection="1"/>
    <xf numFmtId="0" fontId="8" fillId="6" borderId="5" xfId="2" applyFont="1" applyFill="1" applyBorder="1" applyAlignment="1" applyProtection="1">
      <alignment horizontal="left" wrapText="1"/>
    </xf>
    <xf numFmtId="0" fontId="5" fillId="25" borderId="8" xfId="2" applyFont="1" applyFill="1" applyBorder="1" applyAlignment="1" applyProtection="1">
      <alignment horizontal="left" vertical="center" wrapText="1"/>
    </xf>
    <xf numFmtId="165" fontId="4" fillId="25" borderId="4" xfId="2" applyNumberFormat="1" applyFont="1" applyFill="1" applyBorder="1" applyAlignment="1" applyProtection="1">
      <alignment horizontal="center" vertical="center"/>
    </xf>
    <xf numFmtId="43" fontId="4" fillId="25" borderId="3" xfId="1" applyFont="1" applyFill="1" applyBorder="1" applyAlignment="1" applyProtection="1">
      <alignment horizontal="center" vertical="center"/>
    </xf>
    <xf numFmtId="43" fontId="4" fillId="25" borderId="4" xfId="1" applyFont="1" applyFill="1" applyBorder="1" applyAlignment="1" applyProtection="1">
      <alignment horizontal="center" vertical="center"/>
    </xf>
    <xf numFmtId="0" fontId="5" fillId="50" borderId="10" xfId="2" applyFont="1" applyFill="1" applyBorder="1" applyAlignment="1" applyProtection="1">
      <alignment vertical="center" wrapText="1"/>
    </xf>
    <xf numFmtId="49" fontId="4" fillId="50" borderId="4" xfId="2" applyNumberFormat="1" applyFont="1" applyFill="1" applyBorder="1" applyAlignment="1" applyProtection="1">
      <alignment horizontal="center" vertical="center" wrapText="1"/>
    </xf>
    <xf numFmtId="43" fontId="4" fillId="51" borderId="3" xfId="1" applyFont="1" applyFill="1" applyBorder="1" applyAlignment="1" applyProtection="1">
      <alignment horizontal="center" vertical="center" wrapText="1"/>
    </xf>
    <xf numFmtId="43" fontId="4" fillId="51" borderId="4" xfId="1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52" borderId="10" xfId="2" applyFont="1" applyFill="1" applyBorder="1" applyAlignment="1" applyProtection="1">
      <alignment vertical="center" wrapText="1"/>
    </xf>
    <xf numFmtId="49" fontId="4" fillId="52" borderId="4" xfId="2" applyNumberFormat="1" applyFont="1" applyFill="1" applyBorder="1" applyAlignment="1" applyProtection="1">
      <alignment horizontal="center" vertical="center" wrapText="1"/>
    </xf>
    <xf numFmtId="43" fontId="4" fillId="52" borderId="3" xfId="1" applyFont="1" applyFill="1" applyBorder="1" applyAlignment="1" applyProtection="1">
      <alignment horizontal="center" vertical="center"/>
    </xf>
    <xf numFmtId="43" fontId="4" fillId="52" borderId="4" xfId="1" applyFont="1" applyFill="1" applyBorder="1" applyAlignment="1" applyProtection="1">
      <alignment horizontal="center" vertical="center"/>
    </xf>
    <xf numFmtId="0" fontId="33" fillId="27" borderId="0" xfId="2" applyFont="1" applyFill="1" applyBorder="1" applyProtection="1"/>
    <xf numFmtId="0" fontId="33" fillId="27" borderId="0" xfId="2" applyFont="1" applyFill="1" applyProtection="1"/>
    <xf numFmtId="49" fontId="4" fillId="53" borderId="4" xfId="2" applyNumberFormat="1" applyFont="1" applyFill="1" applyBorder="1" applyAlignment="1" applyProtection="1">
      <alignment horizontal="center" vertical="center" wrapText="1"/>
    </xf>
    <xf numFmtId="43" fontId="4" fillId="53" borderId="3" xfId="1" applyFont="1" applyFill="1" applyBorder="1" applyAlignment="1" applyProtection="1">
      <alignment horizontal="center" vertical="center"/>
    </xf>
    <xf numFmtId="43" fontId="4" fillId="53" borderId="4" xfId="1" applyFont="1" applyFill="1" applyBorder="1" applyAlignment="1" applyProtection="1">
      <alignment horizontal="center" vertical="center"/>
    </xf>
    <xf numFmtId="49" fontId="4" fillId="39" borderId="4" xfId="2" applyNumberFormat="1" applyFont="1" applyFill="1" applyBorder="1" applyAlignment="1" applyProtection="1">
      <alignment horizontal="center" vertical="center" wrapText="1"/>
    </xf>
    <xf numFmtId="0" fontId="8" fillId="6" borderId="5" xfId="2" applyFont="1" applyFill="1" applyBorder="1" applyAlignment="1" applyProtection="1">
      <alignment horizontal="left" vertical="top" wrapText="1"/>
    </xf>
    <xf numFmtId="0" fontId="8" fillId="0" borderId="5" xfId="2" applyFont="1" applyBorder="1" applyAlignment="1" applyProtection="1">
      <alignment vertical="top" wrapText="1"/>
    </xf>
    <xf numFmtId="0" fontId="5" fillId="6" borderId="0" xfId="2" applyFont="1" applyFill="1" applyBorder="1" applyAlignment="1">
      <alignment wrapText="1"/>
    </xf>
    <xf numFmtId="0" fontId="5" fillId="6" borderId="0" xfId="2" applyFont="1" applyFill="1" applyAlignment="1">
      <alignment wrapText="1"/>
    </xf>
    <xf numFmtId="49" fontId="4" fillId="18" borderId="4" xfId="2" applyNumberFormat="1" applyFont="1" applyFill="1" applyBorder="1" applyAlignment="1" applyProtection="1">
      <alignment horizontal="center" vertical="center" wrapText="1"/>
    </xf>
    <xf numFmtId="0" fontId="4" fillId="0" borderId="4" xfId="2" applyFont="1" applyBorder="1" applyAlignment="1" applyProtection="1">
      <alignment horizontal="center"/>
    </xf>
    <xf numFmtId="0" fontId="8" fillId="2" borderId="0" xfId="2" applyFont="1" applyFill="1" applyAlignment="1">
      <alignment wrapText="1"/>
    </xf>
    <xf numFmtId="0" fontId="5" fillId="53" borderId="8" xfId="2" applyFont="1" applyFill="1" applyBorder="1" applyAlignment="1" applyProtection="1">
      <alignment horizontal="center" vertical="top" wrapText="1"/>
    </xf>
    <xf numFmtId="49" fontId="4" fillId="54" borderId="4" xfId="2" applyNumberFormat="1" applyFont="1" applyFill="1" applyBorder="1" applyAlignment="1" applyProtection="1">
      <alignment horizontal="center" vertical="center" wrapText="1"/>
    </xf>
    <xf numFmtId="43" fontId="4" fillId="54" borderId="3" xfId="1" applyFont="1" applyFill="1" applyBorder="1" applyAlignment="1" applyProtection="1">
      <alignment horizontal="center" vertical="center"/>
    </xf>
    <xf numFmtId="43" fontId="4" fillId="54" borderId="4" xfId="1" applyFont="1" applyFill="1" applyBorder="1" applyAlignment="1" applyProtection="1">
      <alignment horizontal="center" vertical="center"/>
    </xf>
    <xf numFmtId="43" fontId="34" fillId="2" borderId="3" xfId="1" applyFont="1" applyFill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horizontal="left" wrapText="1"/>
    </xf>
    <xf numFmtId="43" fontId="34" fillId="7" borderId="3" xfId="1" applyFont="1" applyFill="1" applyBorder="1" applyAlignment="1" applyProtection="1">
      <alignment horizontal="center" vertical="center" wrapText="1"/>
      <protection locked="0"/>
    </xf>
    <xf numFmtId="43" fontId="34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1" fontId="4" fillId="55" borderId="4" xfId="2" applyNumberFormat="1" applyFont="1" applyFill="1" applyBorder="1" applyAlignment="1" applyProtection="1">
      <alignment horizontal="center" vertical="center"/>
    </xf>
    <xf numFmtId="43" fontId="4" fillId="55" borderId="3" xfId="1" applyFont="1" applyFill="1" applyBorder="1" applyAlignment="1" applyProtection="1">
      <alignment horizontal="center" vertical="center"/>
    </xf>
    <xf numFmtId="43" fontId="4" fillId="55" borderId="4" xfId="1" applyFont="1" applyFill="1" applyBorder="1" applyAlignment="1" applyProtection="1">
      <alignment horizontal="center" vertical="center"/>
    </xf>
    <xf numFmtId="0" fontId="5" fillId="27" borderId="0" xfId="2" applyFont="1" applyFill="1" applyBorder="1" applyAlignment="1" applyProtection="1">
      <alignment wrapText="1"/>
    </xf>
    <xf numFmtId="0" fontId="5" fillId="27" borderId="0" xfId="2" applyFont="1" applyFill="1" applyAlignment="1" applyProtection="1">
      <alignment wrapText="1"/>
    </xf>
    <xf numFmtId="1" fontId="4" fillId="56" borderId="4" xfId="2" applyNumberFormat="1" applyFont="1" applyFill="1" applyBorder="1" applyAlignment="1" applyProtection="1">
      <alignment horizontal="center" vertical="center"/>
    </xf>
    <xf numFmtId="43" fontId="4" fillId="56" borderId="3" xfId="1" applyFont="1" applyFill="1" applyBorder="1" applyAlignment="1" applyProtection="1">
      <alignment horizontal="center" vertical="center"/>
    </xf>
    <xf numFmtId="43" fontId="4" fillId="56" borderId="4" xfId="1" applyFont="1" applyFill="1" applyBorder="1" applyAlignment="1" applyProtection="1">
      <alignment horizontal="center" vertical="center"/>
    </xf>
    <xf numFmtId="0" fontId="5" fillId="19" borderId="8" xfId="2" applyFont="1" applyFill="1" applyBorder="1" applyAlignment="1" applyProtection="1">
      <alignment horizontal="left" vertical="center" wrapText="1"/>
    </xf>
    <xf numFmtId="43" fontId="4" fillId="7" borderId="4" xfId="1" applyFont="1" applyFill="1" applyBorder="1" applyAlignment="1" applyProtection="1">
      <alignment horizontal="center" vertical="center"/>
    </xf>
    <xf numFmtId="0" fontId="5" fillId="2" borderId="0" xfId="2" applyFont="1" applyFill="1" applyAlignment="1" applyProtection="1">
      <alignment wrapText="1"/>
    </xf>
    <xf numFmtId="0" fontId="8" fillId="19" borderId="8" xfId="2" applyFont="1" applyFill="1" applyBorder="1" applyAlignment="1" applyProtection="1">
      <alignment horizontal="left" vertical="center" wrapText="1"/>
    </xf>
    <xf numFmtId="0" fontId="8" fillId="24" borderId="0" xfId="2" applyFont="1" applyFill="1" applyBorder="1" applyAlignment="1">
      <alignment wrapText="1"/>
    </xf>
    <xf numFmtId="0" fontId="8" fillId="24" borderId="0" xfId="2" applyFont="1" applyFill="1" applyAlignment="1">
      <alignment wrapText="1"/>
    </xf>
    <xf numFmtId="43" fontId="35" fillId="39" borderId="3" xfId="1" applyFont="1" applyFill="1" applyBorder="1" applyAlignment="1" applyProtection="1">
      <alignment horizontal="center" vertical="center"/>
    </xf>
    <xf numFmtId="0" fontId="8" fillId="6" borderId="8" xfId="2" applyFont="1" applyFill="1" applyBorder="1" applyAlignment="1" applyProtection="1">
      <alignment horizontal="left" wrapText="1"/>
    </xf>
    <xf numFmtId="49" fontId="4" fillId="57" borderId="4" xfId="2" applyNumberFormat="1" applyFont="1" applyFill="1" applyBorder="1" applyAlignment="1" applyProtection="1">
      <alignment horizontal="center" wrapText="1"/>
    </xf>
    <xf numFmtId="43" fontId="4" fillId="57" borderId="3" xfId="1" applyFont="1" applyFill="1" applyBorder="1" applyAlignment="1" applyProtection="1">
      <alignment horizontal="center" vertical="center"/>
    </xf>
    <xf numFmtId="43" fontId="4" fillId="57" borderId="4" xfId="1" applyFont="1" applyFill="1" applyBorder="1" applyAlignment="1" applyProtection="1">
      <alignment horizontal="center" vertical="center"/>
    </xf>
    <xf numFmtId="49" fontId="4" fillId="36" borderId="11" xfId="2" applyNumberFormat="1" applyFont="1" applyFill="1" applyBorder="1" applyAlignment="1" applyProtection="1">
      <alignment horizontal="center" wrapText="1"/>
    </xf>
    <xf numFmtId="43" fontId="4" fillId="36" borderId="3" xfId="1" applyFont="1" applyFill="1" applyBorder="1" applyAlignment="1" applyProtection="1">
      <alignment horizontal="center" vertical="center"/>
    </xf>
    <xf numFmtId="43" fontId="4" fillId="36" borderId="4" xfId="1" applyFont="1" applyFill="1" applyBorder="1" applyAlignment="1" applyProtection="1">
      <alignment horizontal="center" vertical="center"/>
    </xf>
    <xf numFmtId="0" fontId="8" fillId="38" borderId="8" xfId="2" applyFont="1" applyFill="1" applyBorder="1" applyAlignment="1" applyProtection="1">
      <alignment horizontal="left" vertical="center" wrapText="1"/>
    </xf>
    <xf numFmtId="49" fontId="4" fillId="38" borderId="11" xfId="2" applyNumberFormat="1" applyFont="1" applyFill="1" applyBorder="1" applyAlignment="1" applyProtection="1">
      <alignment horizontal="center" wrapText="1"/>
    </xf>
    <xf numFmtId="43" fontId="4" fillId="38" borderId="3" xfId="1" applyFont="1" applyFill="1" applyBorder="1" applyAlignment="1" applyProtection="1">
      <alignment horizontal="center" vertical="center"/>
      <protection locked="0"/>
    </xf>
    <xf numFmtId="0" fontId="8" fillId="42" borderId="7" xfId="2" applyFont="1" applyFill="1" applyBorder="1" applyAlignment="1" applyProtection="1">
      <alignment horizontal="left" vertical="center" wrapText="1"/>
    </xf>
    <xf numFmtId="1" fontId="4" fillId="42" borderId="11" xfId="2" applyNumberFormat="1" applyFont="1" applyFill="1" applyBorder="1" applyAlignment="1" applyProtection="1">
      <alignment horizontal="center" vertical="center"/>
    </xf>
    <xf numFmtId="0" fontId="5" fillId="58" borderId="7" xfId="2" applyFont="1" applyFill="1" applyBorder="1" applyAlignment="1" applyProtection="1">
      <alignment horizontal="left" vertical="center" wrapText="1"/>
    </xf>
    <xf numFmtId="1" fontId="4" fillId="58" borderId="11" xfId="2" applyNumberFormat="1" applyFont="1" applyFill="1" applyBorder="1" applyAlignment="1" applyProtection="1">
      <alignment horizontal="center" vertical="center"/>
    </xf>
    <xf numFmtId="43" fontId="4" fillId="58" borderId="3" xfId="1" applyFont="1" applyFill="1" applyBorder="1" applyAlignment="1" applyProtection="1">
      <alignment horizontal="center" vertical="center"/>
      <protection locked="0"/>
    </xf>
    <xf numFmtId="43" fontId="15" fillId="21" borderId="3" xfId="1" applyFont="1" applyFill="1" applyBorder="1" applyAlignment="1" applyProtection="1">
      <alignment wrapText="1"/>
    </xf>
    <xf numFmtId="0" fontId="5" fillId="59" borderId="10" xfId="2" applyFont="1" applyFill="1" applyBorder="1" applyAlignment="1" applyProtection="1">
      <alignment horizontal="left" wrapText="1"/>
    </xf>
    <xf numFmtId="1" fontId="4" fillId="59" borderId="4" xfId="2" applyNumberFormat="1" applyFont="1" applyFill="1" applyBorder="1" applyAlignment="1" applyProtection="1">
      <alignment horizontal="center" vertical="center"/>
    </xf>
    <xf numFmtId="43" fontId="4" fillId="59" borderId="3" xfId="1" applyFont="1" applyFill="1" applyBorder="1" applyAlignment="1" applyProtection="1">
      <alignment horizontal="center" vertical="center"/>
    </xf>
    <xf numFmtId="43" fontId="4" fillId="59" borderId="4" xfId="1" applyFont="1" applyFill="1" applyBorder="1" applyAlignment="1" applyProtection="1">
      <alignment horizontal="center" vertical="center"/>
    </xf>
    <xf numFmtId="0" fontId="33" fillId="29" borderId="0" xfId="2" applyFont="1" applyFill="1" applyBorder="1" applyProtection="1"/>
    <xf numFmtId="0" fontId="33" fillId="29" borderId="0" xfId="2" applyFont="1" applyFill="1" applyProtection="1"/>
    <xf numFmtId="0" fontId="5" fillId="60" borderId="3" xfId="2" applyFont="1" applyFill="1" applyBorder="1" applyAlignment="1" applyProtection="1">
      <alignment horizontal="left" vertical="center" wrapText="1"/>
    </xf>
    <xf numFmtId="0" fontId="5" fillId="61" borderId="3" xfId="2" applyFont="1" applyFill="1" applyBorder="1" applyAlignment="1" applyProtection="1">
      <alignment horizontal="left" vertical="center" wrapText="1"/>
      <protection locked="0"/>
    </xf>
    <xf numFmtId="1" fontId="4" fillId="61" borderId="3" xfId="2" applyNumberFormat="1" applyFont="1" applyFill="1" applyBorder="1" applyAlignment="1" applyProtection="1">
      <alignment horizontal="center" vertical="center"/>
      <protection locked="0"/>
    </xf>
    <xf numFmtId="43" fontId="4" fillId="61" borderId="3" xfId="1" applyFont="1" applyFill="1" applyBorder="1" applyAlignment="1" applyProtection="1">
      <alignment horizontal="center" vertical="center"/>
      <protection locked="0"/>
    </xf>
    <xf numFmtId="43" fontId="4" fillId="61" borderId="4" xfId="1" applyFont="1" applyFill="1" applyBorder="1" applyAlignment="1" applyProtection="1">
      <alignment horizontal="center" vertical="center"/>
      <protection locked="0"/>
    </xf>
    <xf numFmtId="0" fontId="20" fillId="2" borderId="0" xfId="2" applyFont="1" applyFill="1" applyBorder="1"/>
    <xf numFmtId="0" fontId="20" fillId="0" borderId="0" xfId="2" applyFont="1" applyBorder="1"/>
    <xf numFmtId="0" fontId="20" fillId="0" borderId="0" xfId="2" applyFont="1"/>
    <xf numFmtId="0" fontId="36" fillId="62" borderId="4" xfId="0" applyFont="1" applyFill="1" applyBorder="1" applyAlignment="1" applyProtection="1">
      <alignment horizontal="center" vertical="center"/>
    </xf>
    <xf numFmtId="0" fontId="36" fillId="62" borderId="8" xfId="0" applyFont="1" applyFill="1" applyBorder="1" applyAlignment="1" applyProtection="1">
      <alignment horizontal="center" vertical="center"/>
    </xf>
    <xf numFmtId="43" fontId="37" fillId="62" borderId="8" xfId="1" applyFont="1" applyFill="1" applyBorder="1" applyAlignment="1" applyProtection="1">
      <alignment vertical="top" wrapText="1"/>
    </xf>
    <xf numFmtId="43" fontId="4" fillId="62" borderId="8" xfId="1" applyFont="1" applyFill="1" applyBorder="1" applyAlignment="1" applyProtection="1">
      <alignment horizontal="center" vertical="center"/>
      <protection locked="0"/>
    </xf>
    <xf numFmtId="43" fontId="37" fillId="62" borderId="8" xfId="1" applyFont="1" applyFill="1" applyBorder="1" applyAlignment="1" applyProtection="1">
      <alignment vertical="center" wrapText="1"/>
      <protection locked="0"/>
    </xf>
    <xf numFmtId="43" fontId="36" fillId="62" borderId="8" xfId="1" applyFont="1" applyFill="1" applyBorder="1" applyAlignment="1" applyProtection="1">
      <alignment vertical="center" wrapText="1"/>
      <protection locked="0"/>
    </xf>
    <xf numFmtId="0" fontId="38" fillId="0" borderId="0" xfId="0" applyFont="1" applyBorder="1" applyAlignment="1"/>
    <xf numFmtId="0" fontId="38" fillId="0" borderId="0" xfId="0" applyFont="1" applyAlignment="1"/>
    <xf numFmtId="0" fontId="13" fillId="63" borderId="4" xfId="0" applyFont="1" applyFill="1" applyBorder="1" applyAlignment="1" applyProtection="1">
      <alignment vertical="top" wrapText="1" shrinkToFit="1"/>
    </xf>
    <xf numFmtId="1" fontId="4" fillId="64" borderId="11" xfId="2" applyNumberFormat="1" applyFont="1" applyFill="1" applyBorder="1" applyAlignment="1" applyProtection="1">
      <alignment horizontal="center" vertical="center"/>
    </xf>
    <xf numFmtId="43" fontId="4" fillId="63" borderId="12" xfId="1" applyFont="1" applyFill="1" applyBorder="1" applyAlignment="1" applyProtection="1">
      <alignment horizontal="center" vertical="center" wrapText="1"/>
    </xf>
    <xf numFmtId="43" fontId="4" fillId="63" borderId="12" xfId="1" applyFont="1" applyFill="1" applyBorder="1" applyAlignment="1" applyProtection="1">
      <alignment horizontal="center" vertical="center" wrapText="1"/>
      <protection locked="0"/>
    </xf>
    <xf numFmtId="43" fontId="4" fillId="65" borderId="4" xfId="1" applyFont="1" applyFill="1" applyBorder="1" applyAlignment="1" applyProtection="1">
      <alignment horizontal="center" vertical="center" wrapText="1"/>
    </xf>
    <xf numFmtId="43" fontId="17" fillId="63" borderId="12" xfId="1" applyFont="1" applyFill="1" applyBorder="1" applyAlignment="1" applyProtection="1">
      <alignment horizontal="center" vertical="center" wrapText="1"/>
      <protection locked="0"/>
    </xf>
    <xf numFmtId="43" fontId="17" fillId="63" borderId="9" xfId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/>
    <xf numFmtId="0" fontId="38" fillId="0" borderId="0" xfId="0" applyFont="1" applyFill="1" applyAlignment="1"/>
    <xf numFmtId="0" fontId="13" fillId="66" borderId="4" xfId="0" applyFont="1" applyFill="1" applyBorder="1" applyAlignment="1" applyProtection="1">
      <alignment vertical="center" wrapText="1" shrinkToFit="1"/>
    </xf>
    <xf numFmtId="1" fontId="4" fillId="67" borderId="11" xfId="2" applyNumberFormat="1" applyFont="1" applyFill="1" applyBorder="1" applyAlignment="1" applyProtection="1">
      <alignment horizontal="center" vertical="center"/>
    </xf>
    <xf numFmtId="43" fontId="4" fillId="66" borderId="3" xfId="1" applyFont="1" applyFill="1" applyBorder="1" applyAlignment="1" applyProtection="1">
      <alignment horizontal="center" vertical="center" wrapText="1"/>
    </xf>
    <xf numFmtId="43" fontId="15" fillId="66" borderId="3" xfId="1" applyFont="1" applyFill="1" applyBorder="1" applyAlignment="1" applyProtection="1">
      <alignment horizontal="center" vertical="center" wrapText="1"/>
      <protection locked="0"/>
    </xf>
    <xf numFmtId="43" fontId="4" fillId="68" borderId="4" xfId="1" applyFont="1" applyFill="1" applyBorder="1" applyAlignment="1" applyProtection="1">
      <alignment horizontal="center" vertical="center" wrapText="1"/>
    </xf>
    <xf numFmtId="43" fontId="39" fillId="66" borderId="3" xfId="1" applyFont="1" applyFill="1" applyBorder="1" applyAlignment="1" applyProtection="1">
      <alignment horizontal="center" vertical="center" wrapText="1"/>
      <protection locked="0"/>
    </xf>
    <xf numFmtId="43" fontId="39" fillId="66" borderId="4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13" fillId="69" borderId="4" xfId="0" applyFont="1" applyFill="1" applyBorder="1" applyAlignment="1" applyProtection="1">
      <alignment vertical="center" wrapText="1" shrinkToFit="1"/>
    </xf>
    <xf numFmtId="1" fontId="4" fillId="70" borderId="11" xfId="2" applyNumberFormat="1" applyFont="1" applyFill="1" applyBorder="1" applyAlignment="1" applyProtection="1">
      <alignment horizontal="center" vertical="center"/>
    </xf>
    <xf numFmtId="43" fontId="4" fillId="69" borderId="3" xfId="1" applyFont="1" applyFill="1" applyBorder="1" applyAlignment="1" applyProtection="1">
      <alignment horizontal="center" vertical="center" wrapText="1"/>
    </xf>
    <xf numFmtId="43" fontId="15" fillId="69" borderId="3" xfId="1" applyFont="1" applyFill="1" applyBorder="1" applyAlignment="1" applyProtection="1">
      <alignment horizontal="center" vertical="center" wrapText="1"/>
      <protection locked="0"/>
    </xf>
    <xf numFmtId="43" fontId="4" fillId="71" borderId="4" xfId="1" applyFont="1" applyFill="1" applyBorder="1" applyAlignment="1" applyProtection="1">
      <alignment horizontal="center" vertical="center" wrapText="1"/>
    </xf>
    <xf numFmtId="43" fontId="39" fillId="69" borderId="3" xfId="1" applyFont="1" applyFill="1" applyBorder="1" applyAlignment="1" applyProtection="1">
      <alignment horizontal="center" vertical="center" wrapText="1"/>
      <protection locked="0"/>
    </xf>
    <xf numFmtId="43" fontId="39" fillId="69" borderId="4" xfId="1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vertical="top" wrapText="1" shrinkToFit="1"/>
    </xf>
    <xf numFmtId="43" fontId="4" fillId="0" borderId="3" xfId="1" applyFont="1" applyBorder="1" applyAlignment="1" applyProtection="1">
      <alignment horizontal="center" vertical="center" wrapText="1"/>
    </xf>
    <xf numFmtId="43" fontId="15" fillId="0" borderId="3" xfId="1" applyFont="1" applyBorder="1" applyAlignment="1" applyProtection="1">
      <alignment horizontal="center" vertical="center" wrapText="1"/>
      <protection locked="0"/>
    </xf>
    <xf numFmtId="43" fontId="39" fillId="0" borderId="3" xfId="1" applyFont="1" applyBorder="1" applyAlignment="1" applyProtection="1">
      <alignment horizontal="center" vertical="center" wrapText="1"/>
      <protection locked="0"/>
    </xf>
    <xf numFmtId="43" fontId="39" fillId="0" borderId="4" xfId="1" applyFont="1" applyBorder="1" applyAlignment="1" applyProtection="1">
      <alignment horizontal="center" vertical="center" wrapText="1"/>
      <protection locked="0"/>
    </xf>
    <xf numFmtId="0" fontId="13" fillId="63" borderId="4" xfId="0" applyFont="1" applyFill="1" applyBorder="1" applyAlignment="1" applyProtection="1">
      <alignment vertical="center" wrapText="1" shrinkToFit="1"/>
    </xf>
    <xf numFmtId="43" fontId="4" fillId="63" borderId="3" xfId="1" applyFont="1" applyFill="1" applyBorder="1" applyAlignment="1" applyProtection="1">
      <alignment horizontal="center" vertical="center" wrapText="1"/>
      <protection locked="0"/>
    </xf>
    <xf numFmtId="43" fontId="15" fillId="63" borderId="3" xfId="1" applyFont="1" applyFill="1" applyBorder="1" applyAlignment="1" applyProtection="1">
      <alignment horizontal="center" vertical="center" wrapText="1"/>
      <protection locked="0"/>
    </xf>
    <xf numFmtId="43" fontId="39" fillId="63" borderId="3" xfId="1" applyFont="1" applyFill="1" applyBorder="1" applyAlignment="1" applyProtection="1">
      <alignment horizontal="center" vertical="center" wrapText="1"/>
      <protection locked="0"/>
    </xf>
    <xf numFmtId="43" fontId="39" fillId="63" borderId="4" xfId="1" applyFont="1" applyFill="1" applyBorder="1" applyAlignment="1" applyProtection="1">
      <alignment horizontal="center" vertical="center" wrapText="1"/>
      <protection locked="0"/>
    </xf>
    <xf numFmtId="43" fontId="4" fillId="66" borderId="3" xfId="1" applyFont="1" applyFill="1" applyBorder="1" applyAlignment="1" applyProtection="1">
      <alignment horizontal="center" vertical="center" wrapText="1"/>
      <protection locked="0"/>
    </xf>
    <xf numFmtId="43" fontId="4" fillId="69" borderId="3" xfId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left" vertical="top" wrapText="1" shrinkToFit="1"/>
    </xf>
    <xf numFmtId="43" fontId="15" fillId="0" borderId="3" xfId="1" applyFont="1" applyFill="1" applyBorder="1" applyAlignment="1" applyProtection="1">
      <alignment horizontal="center" vertical="center" wrapText="1"/>
      <protection locked="0"/>
    </xf>
    <xf numFmtId="43" fontId="39" fillId="0" borderId="3" xfId="1" applyFont="1" applyFill="1" applyBorder="1" applyAlignment="1" applyProtection="1">
      <alignment horizontal="center" vertical="center" wrapText="1"/>
      <protection locked="0"/>
    </xf>
    <xf numFmtId="43" fontId="39" fillId="0" borderId="4" xfId="1" applyFont="1" applyFill="1" applyBorder="1" applyAlignment="1" applyProtection="1">
      <alignment horizontal="center" vertical="center" wrapText="1"/>
      <protection locked="0"/>
    </xf>
    <xf numFmtId="43" fontId="4" fillId="72" borderId="3" xfId="1" applyFont="1" applyFill="1" applyBorder="1" applyAlignment="1" applyProtection="1">
      <alignment horizontal="center" vertical="center" wrapText="1"/>
    </xf>
    <xf numFmtId="43" fontId="15" fillId="72" borderId="3" xfId="1" applyFont="1" applyFill="1" applyBorder="1" applyAlignment="1" applyProtection="1">
      <alignment horizontal="center" vertical="center" wrapText="1"/>
      <protection locked="0"/>
    </xf>
    <xf numFmtId="43" fontId="39" fillId="72" borderId="3" xfId="1" applyFont="1" applyFill="1" applyBorder="1" applyAlignment="1" applyProtection="1">
      <alignment horizontal="center" vertical="center" wrapText="1"/>
      <protection locked="0"/>
    </xf>
    <xf numFmtId="43" fontId="39" fillId="72" borderId="4" xfId="1" applyFont="1" applyFill="1" applyBorder="1" applyAlignment="1" applyProtection="1">
      <alignment horizontal="center" vertical="center" wrapText="1"/>
      <protection locked="0"/>
    </xf>
    <xf numFmtId="43" fontId="15" fillId="73" borderId="3" xfId="1" applyFont="1" applyFill="1" applyBorder="1" applyAlignment="1" applyProtection="1">
      <alignment horizontal="center" vertical="center" wrapText="1"/>
      <protection locked="0"/>
    </xf>
    <xf numFmtId="43" fontId="39" fillId="73" borderId="3" xfId="1" applyFont="1" applyFill="1" applyBorder="1" applyAlignment="1" applyProtection="1">
      <alignment horizontal="center" vertical="center" wrapText="1"/>
      <protection locked="0"/>
    </xf>
    <xf numFmtId="43" fontId="39" fillId="73" borderId="4" xfId="1" applyFont="1" applyFill="1" applyBorder="1" applyAlignment="1" applyProtection="1">
      <alignment horizontal="center" vertical="center" wrapText="1"/>
      <protection locked="0"/>
    </xf>
    <xf numFmtId="0" fontId="13" fillId="69" borderId="4" xfId="0" applyFont="1" applyFill="1" applyBorder="1" applyAlignment="1" applyProtection="1">
      <alignment vertical="center" shrinkToFit="1"/>
    </xf>
    <xf numFmtId="43" fontId="4" fillId="74" borderId="3" xfId="1" applyFont="1" applyFill="1" applyBorder="1" applyAlignment="1" applyProtection="1">
      <alignment horizontal="center" vertical="center" wrapText="1"/>
    </xf>
    <xf numFmtId="43" fontId="15" fillId="74" borderId="3" xfId="1" applyFont="1" applyFill="1" applyBorder="1" applyAlignment="1" applyProtection="1">
      <alignment horizontal="center" vertical="center" wrapText="1"/>
      <protection locked="0"/>
    </xf>
    <xf numFmtId="43" fontId="39" fillId="74" borderId="3" xfId="1" applyFont="1" applyFill="1" applyBorder="1" applyAlignment="1" applyProtection="1">
      <alignment horizontal="center" vertical="center" wrapText="1"/>
      <protection locked="0"/>
    </xf>
    <xf numFmtId="43" fontId="39" fillId="74" borderId="4" xfId="1" applyFont="1" applyFill="1" applyBorder="1" applyAlignment="1" applyProtection="1">
      <alignment horizontal="center" vertical="center" wrapText="1"/>
      <protection locked="0"/>
    </xf>
    <xf numFmtId="0" fontId="8" fillId="0" borderId="3" xfId="4" applyNumberFormat="1" applyFont="1" applyFill="1" applyBorder="1" applyAlignment="1" applyProtection="1">
      <alignment horizontal="left" vertical="center" wrapText="1" shrinkToFit="1"/>
    </xf>
    <xf numFmtId="43" fontId="4" fillId="74" borderId="3" xfId="1" applyFont="1" applyFill="1" applyBorder="1" applyAlignment="1" applyProtection="1">
      <alignment horizontal="center" vertical="center" wrapText="1"/>
      <protection locked="0"/>
    </xf>
    <xf numFmtId="43" fontId="4" fillId="75" borderId="3" xfId="1" applyFont="1" applyFill="1" applyBorder="1" applyAlignment="1" applyProtection="1">
      <alignment horizontal="center" vertical="center" wrapText="1"/>
      <protection locked="0"/>
    </xf>
    <xf numFmtId="43" fontId="15" fillId="75" borderId="3" xfId="1" applyFont="1" applyFill="1" applyBorder="1" applyAlignment="1" applyProtection="1">
      <alignment horizontal="center" vertical="center" wrapText="1"/>
      <protection locked="0"/>
    </xf>
    <xf numFmtId="43" fontId="39" fillId="75" borderId="3" xfId="1" applyFont="1" applyFill="1" applyBorder="1" applyAlignment="1" applyProtection="1">
      <alignment horizontal="center" vertical="center" wrapText="1"/>
      <protection locked="0"/>
    </xf>
    <xf numFmtId="43" fontId="39" fillId="75" borderId="4" xfId="1" applyFont="1" applyFill="1" applyBorder="1" applyAlignment="1" applyProtection="1">
      <alignment horizontal="center" vertical="center" wrapText="1"/>
      <protection locked="0"/>
    </xf>
    <xf numFmtId="1" fontId="4" fillId="42" borderId="3" xfId="2" applyNumberFormat="1" applyFont="1" applyFill="1" applyBorder="1" applyAlignment="1" applyProtection="1">
      <alignment horizontal="center" vertical="center"/>
    </xf>
    <xf numFmtId="0" fontId="5" fillId="76" borderId="3" xfId="4" applyNumberFormat="1" applyFont="1" applyFill="1" applyBorder="1" applyAlignment="1" applyProtection="1">
      <alignment vertical="center" wrapText="1" shrinkToFit="1"/>
    </xf>
    <xf numFmtId="0" fontId="4" fillId="76" borderId="3" xfId="4" applyNumberFormat="1" applyFont="1" applyFill="1" applyBorder="1" applyAlignment="1" applyProtection="1">
      <alignment vertical="center" wrapText="1"/>
    </xf>
    <xf numFmtId="43" fontId="4" fillId="76" borderId="3" xfId="1" applyFont="1" applyFill="1" applyBorder="1" applyAlignment="1" applyProtection="1">
      <alignment vertical="center" wrapText="1"/>
    </xf>
    <xf numFmtId="43" fontId="4" fillId="77" borderId="3" xfId="1" applyFont="1" applyFill="1" applyBorder="1" applyAlignment="1" applyProtection="1">
      <alignment horizontal="center" vertical="center" wrapText="1"/>
    </xf>
    <xf numFmtId="43" fontId="4" fillId="77" borderId="3" xfId="1" applyFont="1" applyFill="1" applyBorder="1" applyAlignment="1" applyProtection="1">
      <alignment horizontal="center" vertical="center" wrapText="1"/>
      <protection locked="0"/>
    </xf>
    <xf numFmtId="43" fontId="4" fillId="78" borderId="4" xfId="1" applyFont="1" applyFill="1" applyBorder="1" applyAlignment="1" applyProtection="1">
      <alignment horizontal="center" vertical="center" wrapText="1"/>
    </xf>
    <xf numFmtId="43" fontId="17" fillId="77" borderId="3" xfId="1" applyFont="1" applyFill="1" applyBorder="1" applyAlignment="1" applyProtection="1">
      <alignment horizontal="center" vertical="center" wrapText="1"/>
      <protection locked="0"/>
    </xf>
    <xf numFmtId="43" fontId="17" fillId="77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4" applyNumberFormat="1" applyFont="1" applyFill="1" applyBorder="1" applyAlignment="1" applyProtection="1">
      <alignment vertical="center" wrapText="1" shrinkToFit="1"/>
    </xf>
    <xf numFmtId="0" fontId="4" fillId="2" borderId="0" xfId="4" applyNumberFormat="1" applyFont="1" applyFill="1" applyBorder="1" applyAlignment="1" applyProtection="1">
      <alignment vertical="center" wrapText="1"/>
    </xf>
    <xf numFmtId="43" fontId="4" fillId="79" borderId="0" xfId="1" applyFont="1" applyFill="1" applyBorder="1" applyAlignment="1" applyProtection="1">
      <alignment horizontal="center" vertical="center" wrapText="1"/>
    </xf>
    <xf numFmtId="43" fontId="4" fillId="79" borderId="0" xfId="1" applyFont="1" applyFill="1" applyBorder="1" applyAlignment="1" applyProtection="1">
      <alignment horizontal="center" vertical="center" wrapText="1"/>
      <protection locked="0"/>
    </xf>
    <xf numFmtId="43" fontId="17" fillId="79" borderId="0" xfId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/>
    <xf numFmtId="0" fontId="2" fillId="0" borderId="0" xfId="2" applyFont="1" applyBorder="1" applyAlignment="1" applyProtection="1">
      <alignment horizontal="left"/>
      <protection locked="0"/>
    </xf>
    <xf numFmtId="0" fontId="20" fillId="0" borderId="0" xfId="2" applyFont="1" applyBorder="1" applyAlignment="1" applyProtection="1">
      <alignment horizontal="center"/>
      <protection locked="0"/>
    </xf>
    <xf numFmtId="43" fontId="33" fillId="80" borderId="0" xfId="5" applyFont="1" applyFill="1" applyBorder="1" applyAlignment="1" applyProtection="1">
      <alignment horizontal="center"/>
      <protection locked="0"/>
    </xf>
    <xf numFmtId="0" fontId="32" fillId="2" borderId="0" xfId="2" applyFont="1" applyFill="1" applyProtection="1"/>
    <xf numFmtId="0" fontId="2" fillId="2" borderId="0" xfId="2" applyFont="1" applyFill="1" applyBorder="1"/>
    <xf numFmtId="0" fontId="2" fillId="0" borderId="0" xfId="2" applyFont="1" applyBorder="1"/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3" fontId="4" fillId="62" borderId="8" xfId="1" applyFont="1" applyFill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</cellXfs>
  <cellStyles count="15">
    <cellStyle name="Обычный" xfId="0" builtinId="0"/>
    <cellStyle name="Обычный 2" xfId="4"/>
    <cellStyle name="Обычный 2 2" xfId="6"/>
    <cellStyle name="Обычный 3" xfId="7"/>
    <cellStyle name="Обычный 4" xfId="2"/>
    <cellStyle name="Обычный 5" xfId="8"/>
    <cellStyle name="Пояснение 2" xfId="3"/>
    <cellStyle name="Финансовый" xfId="1" builtinId="3"/>
    <cellStyle name="Финансовый 2" xfId="9"/>
    <cellStyle name="Финансовый 3" xfId="10"/>
    <cellStyle name="Финансовый 3 2" xfId="11"/>
    <cellStyle name="Финансовый 4" xfId="12"/>
    <cellStyle name="Финансовый 5" xfId="13"/>
    <cellStyle name="Финансовый 6" xfId="14"/>
    <cellStyle name="Финансовый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wnloads/&#1040;&#1053;&#1040;&#1051;&#1048;&#1047;%20&#1056;&#1040;&#1057;&#1061;&#1054;&#1044;&#1054;&#1042;&#1040;&#1053;&#1048;&#1071;%20&#1041;&#1070;&#1044;&#1046;&#1045;&#1058;&#1053;&#1067;&#1061;%20&#1057;&#1056;&#1045;&#1044;&#1057;&#1058;&#1042;%20&#1055;&#1054;%20&#1064;&#1050;&#1054;&#1051;&#1040;&#1052;%20&#1085;&#1072;%2001.0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месячно школы "/>
      <sheetName val="СШ 1"/>
      <sheetName val="СШ 2"/>
      <sheetName val="МСШ"/>
      <sheetName val="Сельвинский"/>
      <sheetName val="Интеграл"/>
      <sheetName val="СШ 7"/>
      <sheetName val="гимназия 8"/>
      <sheetName val="НСШ"/>
      <sheetName val="ЗСШ"/>
      <sheetName val="СШ 11"/>
      <sheetName val="СШ 12"/>
      <sheetName val="СШ 13"/>
      <sheetName val="СШ 14"/>
      <sheetName val="СШ 15"/>
      <sheetName val="СШ 16"/>
      <sheetName val="СШ 17"/>
      <sheetName val="СШ 18"/>
      <sheetName val="НРО"/>
      <sheetName val="Свод Планы школы "/>
      <sheetName val="Свод Касса школы  "/>
      <sheetName val="Лист1"/>
      <sheetName val="исполнение"/>
    </sheetNames>
    <sheetDataSet>
      <sheetData sheetId="0">
        <row r="2">
          <cell r="B2" t="str">
            <v xml:space="preserve">Информация о распределении бюджетных средств на 01.01.2024 года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KE270"/>
  <sheetViews>
    <sheetView tabSelected="1" view="pageBreakPreview" topLeftCell="A250" zoomScale="68" zoomScaleNormal="62" zoomScaleSheetLayoutView="68" zoomScalePageLayoutView="70" workbookViewId="0">
      <selection activeCell="E286" sqref="E286"/>
    </sheetView>
  </sheetViews>
  <sheetFormatPr defaultColWidth="9.140625" defaultRowHeight="15" x14ac:dyDescent="0.25"/>
  <cols>
    <col min="1" max="1" width="74.28515625" style="541" customWidth="1"/>
    <col min="2" max="2" width="37" style="542" customWidth="1"/>
    <col min="3" max="3" width="25.140625" style="543" customWidth="1"/>
    <col min="4" max="4" width="26" style="544" customWidth="1"/>
    <col min="5" max="6" width="25" style="544" customWidth="1"/>
    <col min="7" max="7" width="24.7109375" style="544" customWidth="1"/>
    <col min="8" max="8" width="23.140625" style="544" customWidth="1"/>
    <col min="9" max="9" width="23.28515625" style="184" customWidth="1"/>
    <col min="10" max="15" width="23.28515625" style="184" hidden="1" customWidth="1"/>
    <col min="16" max="28" width="22.5703125" style="184" hidden="1" customWidth="1"/>
    <col min="29" max="29" width="9.140625" style="183"/>
    <col min="30" max="58" width="9.140625" style="545"/>
    <col min="59" max="60" width="9.140625" style="546"/>
    <col min="61" max="967" width="9.140625" style="8"/>
    <col min="968" max="16384" width="9.140625" style="7"/>
  </cols>
  <sheetData>
    <row r="1" spans="1:967" ht="77.25" customHeight="1" x14ac:dyDescent="0.25">
      <c r="A1" s="1"/>
      <c r="B1" s="550" t="s">
        <v>0</v>
      </c>
      <c r="C1" s="550"/>
      <c r="D1" s="550"/>
      <c r="E1" s="550"/>
      <c r="F1" s="550"/>
      <c r="G1" s="550"/>
      <c r="H1" s="550"/>
      <c r="I1" s="550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6"/>
      <c r="BH1" s="6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</row>
    <row r="2" spans="1:967" ht="18.75" customHeight="1" thickBot="1" x14ac:dyDescent="0.3">
      <c r="A2" s="1"/>
      <c r="B2" s="551" t="str">
        <f>'[1]Свод Помесячно школы '!B2:H2</f>
        <v xml:space="preserve">Информация о распределении бюджетных средств на 01.01.2024 года </v>
      </c>
      <c r="C2" s="551"/>
      <c r="D2" s="551"/>
      <c r="E2" s="551"/>
      <c r="F2" s="551"/>
      <c r="G2" s="551"/>
      <c r="H2" s="55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6"/>
      <c r="BH2" s="6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</row>
    <row r="3" spans="1:967" s="17" customFormat="1" ht="69.75" customHeight="1" x14ac:dyDescent="0.25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4</v>
      </c>
      <c r="I3" s="12" t="s">
        <v>8</v>
      </c>
      <c r="J3" s="13"/>
      <c r="K3" s="13"/>
      <c r="L3" s="13"/>
      <c r="M3" s="13"/>
      <c r="N3" s="13"/>
      <c r="O3" s="13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6"/>
      <c r="BH3" s="16"/>
    </row>
    <row r="4" spans="1:967" s="24" customFormat="1" ht="14.25" customHeight="1" x14ac:dyDescent="0.25">
      <c r="A4" s="18">
        <v>1</v>
      </c>
      <c r="B4" s="19">
        <v>2</v>
      </c>
      <c r="C4" s="20">
        <v>3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3"/>
      <c r="BH4" s="23"/>
    </row>
    <row r="5" spans="1:967" s="30" customFormat="1" ht="21.75" customHeight="1" x14ac:dyDescent="0.25">
      <c r="A5" s="25" t="s">
        <v>9</v>
      </c>
      <c r="B5" s="25"/>
      <c r="C5" s="26">
        <f>C52+C64+C241</f>
        <v>52241646.840000004</v>
      </c>
      <c r="D5" s="26">
        <f>D52+D64+D241</f>
        <v>51992138.350000001</v>
      </c>
      <c r="E5" s="26">
        <f>E52+E64+E241</f>
        <v>249508.48999999958</v>
      </c>
      <c r="F5" s="26">
        <f>D5/C5*100</f>
        <v>99.522395435266091</v>
      </c>
      <c r="G5" s="26">
        <f>G52+G64+G241</f>
        <v>52241646.840000004</v>
      </c>
      <c r="H5" s="26">
        <f>H52+H64+H241</f>
        <v>52090589.25</v>
      </c>
      <c r="I5" s="27">
        <f>H5/G5*100</f>
        <v>99.710848338179986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AKE5" s="31"/>
    </row>
    <row r="6" spans="1:967" s="37" customFormat="1" ht="21.75" customHeight="1" x14ac:dyDescent="0.25">
      <c r="A6" s="32" t="s">
        <v>10</v>
      </c>
      <c r="B6" s="32"/>
      <c r="C6" s="33">
        <f>C46+C167</f>
        <v>43320801.420000002</v>
      </c>
      <c r="D6" s="33">
        <f>D46+D167</f>
        <v>43317041.670000002</v>
      </c>
      <c r="E6" s="33">
        <f>E46+E167</f>
        <v>3759.7499999996317</v>
      </c>
      <c r="F6" s="33">
        <f t="shared" ref="F6:F14" si="0">D6/C6*100</f>
        <v>99.991321143938336</v>
      </c>
      <c r="G6" s="33">
        <f>G46+G167</f>
        <v>43320801.420000002</v>
      </c>
      <c r="H6" s="33">
        <f>H46+H167</f>
        <v>43317041.670000002</v>
      </c>
      <c r="I6" s="34">
        <f t="shared" ref="I6:I13" si="1">H6/G6*100</f>
        <v>99.991321143938336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AKE6" s="38"/>
    </row>
    <row r="7" spans="1:967" s="45" customFormat="1" ht="21.75" customHeight="1" x14ac:dyDescent="0.25">
      <c r="A7" s="39" t="s">
        <v>11</v>
      </c>
      <c r="B7" s="39"/>
      <c r="C7" s="40">
        <f>C8+C11+C14</f>
        <v>8920845.4199999999</v>
      </c>
      <c r="D7" s="40">
        <f t="shared" ref="D7:H7" si="2">D8+D11+D14</f>
        <v>8675096.6799999997</v>
      </c>
      <c r="E7" s="41">
        <f t="shared" si="2"/>
        <v>245748.73999999996</v>
      </c>
      <c r="F7" s="41">
        <f t="shared" si="0"/>
        <v>97.245230374140917</v>
      </c>
      <c r="G7" s="41">
        <f t="shared" si="2"/>
        <v>8920845.4199999999</v>
      </c>
      <c r="H7" s="41">
        <f t="shared" si="2"/>
        <v>8773547.5800000001</v>
      </c>
      <c r="I7" s="42">
        <f t="shared" si="1"/>
        <v>98.348835417887997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AKE7" s="46"/>
    </row>
    <row r="8" spans="1:967" s="51" customFormat="1" ht="21.75" customHeight="1" x14ac:dyDescent="0.25">
      <c r="A8" s="47" t="s">
        <v>12</v>
      </c>
      <c r="B8" s="47"/>
      <c r="C8" s="48">
        <f t="shared" ref="C8:H8" si="3">C64</f>
        <v>6168762.5700000003</v>
      </c>
      <c r="D8" s="48">
        <f t="shared" si="3"/>
        <v>6021464.7300000004</v>
      </c>
      <c r="E8" s="41">
        <f t="shared" si="3"/>
        <v>147297.83999999997</v>
      </c>
      <c r="F8" s="41">
        <f t="shared" si="0"/>
        <v>97.612197935509144</v>
      </c>
      <c r="G8" s="41">
        <f t="shared" si="3"/>
        <v>6168762.5700000003</v>
      </c>
      <c r="H8" s="41">
        <f t="shared" si="3"/>
        <v>6021464.7300000004</v>
      </c>
      <c r="I8" s="42">
        <f t="shared" si="1"/>
        <v>97.612197935509144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50"/>
      <c r="BH8" s="50"/>
      <c r="AKE8" s="52"/>
    </row>
    <row r="9" spans="1:967" s="30" customFormat="1" ht="21.75" customHeight="1" x14ac:dyDescent="0.25">
      <c r="A9" s="25" t="s">
        <v>13</v>
      </c>
      <c r="B9" s="25"/>
      <c r="C9" s="26">
        <f>C10+C11</f>
        <v>36878186</v>
      </c>
      <c r="D9" s="26">
        <f t="shared" ref="D9:H9" si="4">D10+D11</f>
        <v>36878181.020000003</v>
      </c>
      <c r="E9" s="26">
        <f t="shared" si="4"/>
        <v>4.9799999995157123</v>
      </c>
      <c r="F9" s="26">
        <f t="shared" si="0"/>
        <v>99.999986496082002</v>
      </c>
      <c r="G9" s="26">
        <f t="shared" si="4"/>
        <v>36878186</v>
      </c>
      <c r="H9" s="26">
        <f t="shared" si="4"/>
        <v>36878181.020000003</v>
      </c>
      <c r="I9" s="27">
        <f t="shared" si="1"/>
        <v>99.999986496082002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AKE9" s="31"/>
    </row>
    <row r="10" spans="1:967" s="37" customFormat="1" ht="21.75" customHeight="1" x14ac:dyDescent="0.25">
      <c r="A10" s="32" t="s">
        <v>14</v>
      </c>
      <c r="B10" s="32"/>
      <c r="C10" s="33">
        <f>C46</f>
        <v>36878186</v>
      </c>
      <c r="D10" s="33">
        <f t="shared" ref="D10:H10" si="5">D46</f>
        <v>36878181.020000003</v>
      </c>
      <c r="E10" s="33">
        <f t="shared" si="5"/>
        <v>4.9799999995157123</v>
      </c>
      <c r="F10" s="33">
        <f t="shared" si="0"/>
        <v>99.999986496082002</v>
      </c>
      <c r="G10" s="33">
        <f t="shared" si="5"/>
        <v>36878186</v>
      </c>
      <c r="H10" s="33">
        <f t="shared" si="5"/>
        <v>36878181.020000003</v>
      </c>
      <c r="I10" s="34">
        <f t="shared" si="1"/>
        <v>99.999986496082002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AKE10" s="38"/>
    </row>
    <row r="11" spans="1:967" s="51" customFormat="1" ht="21.75" customHeight="1" x14ac:dyDescent="0.25">
      <c r="A11" s="53" t="s">
        <v>11</v>
      </c>
      <c r="B11" s="53"/>
      <c r="C11" s="48">
        <f>C51</f>
        <v>0</v>
      </c>
      <c r="D11" s="48">
        <f t="shared" ref="D11:H11" si="6">D51</f>
        <v>0</v>
      </c>
      <c r="E11" s="41">
        <f t="shared" si="6"/>
        <v>0</v>
      </c>
      <c r="F11" s="54" t="e">
        <f t="shared" si="0"/>
        <v>#DIV/0!</v>
      </c>
      <c r="G11" s="41">
        <f t="shared" si="6"/>
        <v>0</v>
      </c>
      <c r="H11" s="41">
        <f t="shared" si="6"/>
        <v>0</v>
      </c>
      <c r="I11" s="42" t="e">
        <f t="shared" si="1"/>
        <v>#DIV/0!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50"/>
      <c r="BH11" s="50"/>
      <c r="AKE11" s="52"/>
    </row>
    <row r="12" spans="1:967" s="57" customFormat="1" ht="24.75" customHeight="1" x14ac:dyDescent="0.25">
      <c r="A12" s="25" t="s">
        <v>15</v>
      </c>
      <c r="B12" s="25"/>
      <c r="C12" s="26">
        <f>C13+C14</f>
        <v>9194698.2699999996</v>
      </c>
      <c r="D12" s="26">
        <f t="shared" ref="D12:H12" si="7">D13+D14</f>
        <v>9092492.5999999996</v>
      </c>
      <c r="E12" s="26">
        <f t="shared" si="7"/>
        <v>102205.67000000011</v>
      </c>
      <c r="F12" s="26">
        <f t="shared" si="0"/>
        <v>98.888428233327986</v>
      </c>
      <c r="G12" s="26">
        <f t="shared" si="7"/>
        <v>9194698.2699999996</v>
      </c>
      <c r="H12" s="26">
        <f t="shared" si="7"/>
        <v>9190943.5</v>
      </c>
      <c r="I12" s="27">
        <f t="shared" si="1"/>
        <v>99.959163749698547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</row>
    <row r="13" spans="1:967" s="59" customFormat="1" ht="22.5" customHeight="1" x14ac:dyDescent="0.25">
      <c r="A13" s="32" t="s">
        <v>16</v>
      </c>
      <c r="B13" s="32"/>
      <c r="C13" s="33">
        <f t="shared" ref="C13:H13" si="8">C167</f>
        <v>6442615.4199999999</v>
      </c>
      <c r="D13" s="33">
        <f t="shared" si="8"/>
        <v>6438860.6499999994</v>
      </c>
      <c r="E13" s="33">
        <f t="shared" si="8"/>
        <v>3754.7700000001159</v>
      </c>
      <c r="F13" s="33">
        <f t="shared" si="0"/>
        <v>99.941719786837751</v>
      </c>
      <c r="G13" s="33">
        <f t="shared" si="8"/>
        <v>6442615.4199999999</v>
      </c>
      <c r="H13" s="33">
        <f t="shared" si="8"/>
        <v>6438860.6499999994</v>
      </c>
      <c r="I13" s="34">
        <f t="shared" si="1"/>
        <v>99.941719786837751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</row>
    <row r="14" spans="1:967" s="51" customFormat="1" ht="30" customHeight="1" x14ac:dyDescent="0.25">
      <c r="A14" s="60" t="s">
        <v>11</v>
      </c>
      <c r="B14" s="60"/>
      <c r="C14" s="41">
        <f t="shared" ref="C14:I14" si="9">C239</f>
        <v>2752082.85</v>
      </c>
      <c r="D14" s="41">
        <f t="shared" si="9"/>
        <v>2653631.9500000002</v>
      </c>
      <c r="E14" s="41">
        <f t="shared" si="9"/>
        <v>98450.9</v>
      </c>
      <c r="F14" s="54">
        <f t="shared" si="0"/>
        <v>96.422676737366402</v>
      </c>
      <c r="G14" s="41">
        <f t="shared" si="9"/>
        <v>2752082.85</v>
      </c>
      <c r="H14" s="41">
        <f>H239</f>
        <v>2752082.85</v>
      </c>
      <c r="I14" s="41">
        <f t="shared" si="9"/>
        <v>100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50"/>
      <c r="BH14" s="50"/>
      <c r="AKE14" s="52"/>
    </row>
    <row r="15" spans="1:967" s="51" customFormat="1" ht="30" customHeight="1" x14ac:dyDescent="0.25">
      <c r="A15" s="547" t="s">
        <v>17</v>
      </c>
      <c r="B15" s="548" t="s">
        <v>18</v>
      </c>
      <c r="C15" s="548"/>
      <c r="D15" s="548"/>
      <c r="E15" s="548"/>
      <c r="F15" s="548"/>
      <c r="G15" s="548" t="s">
        <v>19</v>
      </c>
      <c r="H15" s="548"/>
      <c r="I15" s="548"/>
      <c r="J15" s="62"/>
      <c r="K15" s="62"/>
      <c r="L15" s="62"/>
      <c r="M15" s="62"/>
      <c r="N15" s="62"/>
      <c r="O15" s="62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50"/>
      <c r="BH15" s="50"/>
      <c r="AKE15" s="52"/>
    </row>
    <row r="16" spans="1:967" s="51" customFormat="1" ht="64.5" customHeight="1" x14ac:dyDescent="0.25">
      <c r="A16" s="547"/>
      <c r="B16" s="63" t="s">
        <v>2</v>
      </c>
      <c r="C16" s="64" t="s">
        <v>20</v>
      </c>
      <c r="D16" s="64" t="s">
        <v>4</v>
      </c>
      <c r="E16" s="64" t="s">
        <v>5</v>
      </c>
      <c r="F16" s="64" t="s">
        <v>6</v>
      </c>
      <c r="G16" s="64" t="s">
        <v>7</v>
      </c>
      <c r="H16" s="64" t="s">
        <v>4</v>
      </c>
      <c r="I16" s="63" t="s">
        <v>8</v>
      </c>
      <c r="J16" s="65"/>
      <c r="K16" s="65"/>
      <c r="L16" s="65"/>
      <c r="M16" s="65"/>
      <c r="N16" s="65"/>
      <c r="O16" s="65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50"/>
      <c r="BH16" s="50"/>
      <c r="AKE16" s="52"/>
    </row>
    <row r="17" spans="1:967" s="72" customFormat="1" ht="53.25" customHeight="1" x14ac:dyDescent="0.25">
      <c r="A17" s="66" t="s">
        <v>21</v>
      </c>
      <c r="B17" s="67"/>
      <c r="C17" s="68">
        <f>C18+C19</f>
        <v>35140686</v>
      </c>
      <c r="D17" s="68">
        <f t="shared" ref="D17:H17" si="10">D18+D19</f>
        <v>35140681.020000003</v>
      </c>
      <c r="E17" s="68">
        <f t="shared" si="10"/>
        <v>4.9799999995157123</v>
      </c>
      <c r="F17" s="68">
        <f t="shared" ref="F17:F23" si="11">E17/D17*100</f>
        <v>1.4171609243091759E-5</v>
      </c>
      <c r="G17" s="68">
        <f t="shared" si="10"/>
        <v>35140686</v>
      </c>
      <c r="H17" s="68">
        <f t="shared" si="10"/>
        <v>35140681.020000003</v>
      </c>
      <c r="I17" s="69">
        <f t="shared" ref="I17:I52" si="12">H17/G17*100</f>
        <v>99.999985828392767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1"/>
      <c r="BH17" s="71"/>
    </row>
    <row r="18" spans="1:967" s="79" customFormat="1" ht="30" customHeight="1" x14ac:dyDescent="0.25">
      <c r="A18" s="73" t="s">
        <v>22</v>
      </c>
      <c r="B18" s="74">
        <v>211</v>
      </c>
      <c r="C18" s="75">
        <f>26962407.84+121142.07</f>
        <v>27083549.91</v>
      </c>
      <c r="D18" s="76">
        <f>H18</f>
        <v>27083549.91</v>
      </c>
      <c r="E18" s="76">
        <f>C18-D18</f>
        <v>0</v>
      </c>
      <c r="F18" s="76">
        <f>D18/C18*100</f>
        <v>100</v>
      </c>
      <c r="G18" s="75">
        <f>26962407.84+121142.07</f>
        <v>27083549.91</v>
      </c>
      <c r="H18" s="76">
        <f>26962407.84+121142.07</f>
        <v>27083549.91</v>
      </c>
      <c r="I18" s="77">
        <f t="shared" si="12"/>
        <v>100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78"/>
      <c r="BH18" s="78"/>
      <c r="AKE18" s="80"/>
    </row>
    <row r="19" spans="1:967" s="79" customFormat="1" ht="30" customHeight="1" x14ac:dyDescent="0.25">
      <c r="A19" s="73" t="s">
        <v>23</v>
      </c>
      <c r="B19" s="74">
        <v>213</v>
      </c>
      <c r="C19" s="75">
        <v>8057136.0899999999</v>
      </c>
      <c r="D19" s="76">
        <f>H19</f>
        <v>8057131.1100000003</v>
      </c>
      <c r="E19" s="76">
        <f>C19-D19</f>
        <v>4.9799999995157123</v>
      </c>
      <c r="F19" s="76">
        <f>D19/C19*100</f>
        <v>99.999938191437451</v>
      </c>
      <c r="G19" s="75">
        <v>8057136.0899999999</v>
      </c>
      <c r="H19" s="76">
        <v>8057131.1100000003</v>
      </c>
      <c r="I19" s="77">
        <f t="shared" si="12"/>
        <v>99.999938191437451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78"/>
      <c r="BH19" s="78"/>
      <c r="AKE19" s="80"/>
    </row>
    <row r="20" spans="1:967" s="86" customFormat="1" ht="18.75" x14ac:dyDescent="0.3">
      <c r="A20" s="81" t="s">
        <v>24</v>
      </c>
      <c r="B20" s="82"/>
      <c r="C20" s="83">
        <f>C21+C23+C25+C27+C31+C36</f>
        <v>1737500</v>
      </c>
      <c r="D20" s="83">
        <f t="shared" ref="D20:H20" si="13">D21+D23+D25+D27+D31+D36</f>
        <v>1737500</v>
      </c>
      <c r="E20" s="83">
        <f t="shared" si="13"/>
        <v>0</v>
      </c>
      <c r="F20" s="83">
        <f t="shared" si="11"/>
        <v>0</v>
      </c>
      <c r="G20" s="83">
        <f t="shared" si="13"/>
        <v>1737500</v>
      </c>
      <c r="H20" s="83">
        <f t="shared" si="13"/>
        <v>1737500</v>
      </c>
      <c r="I20" s="84">
        <f t="shared" si="12"/>
        <v>100</v>
      </c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</row>
    <row r="21" spans="1:967" s="91" customFormat="1" ht="37.5" x14ac:dyDescent="0.3">
      <c r="A21" s="87" t="s">
        <v>25</v>
      </c>
      <c r="B21" s="67"/>
      <c r="C21" s="88">
        <f>C22</f>
        <v>0</v>
      </c>
      <c r="D21" s="88">
        <f t="shared" ref="D21:H21" si="14">D22</f>
        <v>0</v>
      </c>
      <c r="E21" s="88">
        <f t="shared" si="14"/>
        <v>0</v>
      </c>
      <c r="F21" s="88" t="e">
        <f t="shared" si="11"/>
        <v>#DIV/0!</v>
      </c>
      <c r="G21" s="88">
        <f t="shared" si="14"/>
        <v>0</v>
      </c>
      <c r="H21" s="88">
        <f t="shared" si="14"/>
        <v>0</v>
      </c>
      <c r="I21" s="89" t="e">
        <f t="shared" si="12"/>
        <v>#DIV/0!</v>
      </c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</row>
    <row r="22" spans="1:967" s="94" customFormat="1" ht="64.5" customHeight="1" x14ac:dyDescent="0.25">
      <c r="A22" s="73" t="s">
        <v>26</v>
      </c>
      <c r="B22" s="92">
        <v>2120003</v>
      </c>
      <c r="C22" s="75">
        <v>0</v>
      </c>
      <c r="D22" s="76">
        <f>H22</f>
        <v>0</v>
      </c>
      <c r="E22" s="76">
        <f>C22-D22</f>
        <v>0</v>
      </c>
      <c r="F22" s="76" t="e">
        <f>D22/C22*100</f>
        <v>#DIV/0!</v>
      </c>
      <c r="G22" s="76"/>
      <c r="H22" s="76"/>
      <c r="I22" s="77" t="e">
        <f t="shared" si="12"/>
        <v>#DIV/0!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3"/>
      <c r="BH22" s="93"/>
    </row>
    <row r="23" spans="1:967" s="99" customFormat="1" ht="64.5" customHeight="1" x14ac:dyDescent="0.25">
      <c r="A23" s="95" t="s">
        <v>27</v>
      </c>
      <c r="B23" s="67"/>
      <c r="C23" s="96">
        <f>C24</f>
        <v>0</v>
      </c>
      <c r="D23" s="96">
        <f t="shared" ref="D23:H23" si="15">D24</f>
        <v>0</v>
      </c>
      <c r="E23" s="96">
        <f t="shared" si="15"/>
        <v>0</v>
      </c>
      <c r="F23" s="96" t="e">
        <f t="shared" si="11"/>
        <v>#DIV/0!</v>
      </c>
      <c r="G23" s="96">
        <f t="shared" si="15"/>
        <v>0</v>
      </c>
      <c r="H23" s="96">
        <f t="shared" si="15"/>
        <v>0</v>
      </c>
      <c r="I23" s="97" t="e">
        <f t="shared" si="12"/>
        <v>#DIV/0!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</row>
    <row r="24" spans="1:967" s="94" customFormat="1" ht="33.75" customHeight="1" x14ac:dyDescent="0.25">
      <c r="A24" s="100" t="s">
        <v>28</v>
      </c>
      <c r="B24" s="92">
        <v>2210007</v>
      </c>
      <c r="C24" s="75"/>
      <c r="D24" s="76">
        <f>H24</f>
        <v>0</v>
      </c>
      <c r="E24" s="76">
        <f>C24-D24</f>
        <v>0</v>
      </c>
      <c r="F24" s="76" t="e">
        <f>D24/C24*100</f>
        <v>#DIV/0!</v>
      </c>
      <c r="G24" s="76"/>
      <c r="H24" s="76"/>
      <c r="I24" s="77" t="e">
        <f t="shared" si="12"/>
        <v>#DIV/0!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3"/>
      <c r="BH24" s="93"/>
    </row>
    <row r="25" spans="1:967" s="103" customFormat="1" ht="18.75" x14ac:dyDescent="0.25">
      <c r="A25" s="101" t="s">
        <v>29</v>
      </c>
      <c r="B25" s="67">
        <v>225</v>
      </c>
      <c r="C25" s="96">
        <f>C26</f>
        <v>50000</v>
      </c>
      <c r="D25" s="96">
        <f t="shared" ref="D25:H25" si="16">D26</f>
        <v>50000</v>
      </c>
      <c r="E25" s="96">
        <f t="shared" si="16"/>
        <v>0</v>
      </c>
      <c r="F25" s="96">
        <f t="shared" ref="F25:F31" si="17">E25/D25*100</f>
        <v>0</v>
      </c>
      <c r="G25" s="96">
        <f t="shared" si="16"/>
        <v>50000</v>
      </c>
      <c r="H25" s="96">
        <f t="shared" si="16"/>
        <v>50000</v>
      </c>
      <c r="I25" s="97">
        <f t="shared" si="12"/>
        <v>100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</row>
    <row r="26" spans="1:967" s="108" customFormat="1" ht="18.75" x14ac:dyDescent="0.25">
      <c r="A26" s="104" t="s">
        <v>30</v>
      </c>
      <c r="B26" s="105">
        <v>2250063</v>
      </c>
      <c r="C26" s="75">
        <v>50000</v>
      </c>
      <c r="D26" s="76">
        <f>H26</f>
        <v>50000</v>
      </c>
      <c r="E26" s="76">
        <f>C26-D26</f>
        <v>0</v>
      </c>
      <c r="F26" s="76">
        <f>D26/C26*100</f>
        <v>100</v>
      </c>
      <c r="G26" s="76">
        <v>50000</v>
      </c>
      <c r="H26" s="76">
        <v>50000</v>
      </c>
      <c r="I26" s="77">
        <f t="shared" si="12"/>
        <v>100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7"/>
      <c r="BH26" s="107"/>
    </row>
    <row r="27" spans="1:967" s="103" customFormat="1" ht="18.75" x14ac:dyDescent="0.25">
      <c r="A27" s="101" t="s">
        <v>31</v>
      </c>
      <c r="B27" s="67">
        <v>226</v>
      </c>
      <c r="C27" s="96">
        <f>SUM(C28:C30)</f>
        <v>71500</v>
      </c>
      <c r="D27" s="96">
        <f t="shared" ref="D27:H27" si="18">SUM(D28:D30)</f>
        <v>71500</v>
      </c>
      <c r="E27" s="96">
        <f t="shared" si="18"/>
        <v>0</v>
      </c>
      <c r="F27" s="96">
        <f t="shared" si="17"/>
        <v>0</v>
      </c>
      <c r="G27" s="96">
        <f t="shared" si="18"/>
        <v>71500</v>
      </c>
      <c r="H27" s="96">
        <f t="shared" si="18"/>
        <v>71500</v>
      </c>
      <c r="I27" s="97">
        <f t="shared" si="12"/>
        <v>100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</row>
    <row r="28" spans="1:967" s="111" customFormat="1" ht="24.75" customHeight="1" x14ac:dyDescent="0.25">
      <c r="A28" s="109" t="s">
        <v>32</v>
      </c>
      <c r="B28" s="105">
        <v>2260034</v>
      </c>
      <c r="C28" s="75">
        <v>40000</v>
      </c>
      <c r="D28" s="76">
        <f t="shared" ref="D28:D30" si="19">H28</f>
        <v>40000</v>
      </c>
      <c r="E28" s="76">
        <f t="shared" ref="E28:E30" si="20">C28-D28</f>
        <v>0</v>
      </c>
      <c r="F28" s="76">
        <f>D28/C28*100</f>
        <v>100</v>
      </c>
      <c r="G28" s="76">
        <v>40000</v>
      </c>
      <c r="H28" s="76">
        <v>40000</v>
      </c>
      <c r="I28" s="77">
        <f t="shared" si="12"/>
        <v>100</v>
      </c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10"/>
      <c r="BH28" s="110"/>
    </row>
    <row r="29" spans="1:967" s="111" customFormat="1" ht="36.75" customHeight="1" x14ac:dyDescent="0.25">
      <c r="A29" s="112" t="s">
        <v>33</v>
      </c>
      <c r="B29" s="105">
        <v>2260035</v>
      </c>
      <c r="C29" s="75">
        <v>31500</v>
      </c>
      <c r="D29" s="76">
        <f t="shared" si="19"/>
        <v>31500</v>
      </c>
      <c r="E29" s="76">
        <f t="shared" si="20"/>
        <v>0</v>
      </c>
      <c r="F29" s="76">
        <f t="shared" ref="F29" si="21">D29/C29*100</f>
        <v>100</v>
      </c>
      <c r="G29" s="76">
        <v>31500</v>
      </c>
      <c r="H29" s="76">
        <v>31500</v>
      </c>
      <c r="I29" s="77">
        <f t="shared" si="12"/>
        <v>100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10"/>
      <c r="BH29" s="110"/>
    </row>
    <row r="30" spans="1:967" s="108" customFormat="1" ht="41.25" customHeight="1" x14ac:dyDescent="0.25">
      <c r="A30" s="104" t="s">
        <v>34</v>
      </c>
      <c r="B30" s="105">
        <v>2260055</v>
      </c>
      <c r="C30" s="75">
        <v>0</v>
      </c>
      <c r="D30" s="76">
        <f t="shared" si="19"/>
        <v>0</v>
      </c>
      <c r="E30" s="76">
        <f t="shared" si="20"/>
        <v>0</v>
      </c>
      <c r="F30" s="76" t="e">
        <f>D30/C30*100</f>
        <v>#DIV/0!</v>
      </c>
      <c r="G30" s="76">
        <v>0</v>
      </c>
      <c r="H30" s="76">
        <v>0</v>
      </c>
      <c r="I30" s="77" t="e">
        <f t="shared" si="12"/>
        <v>#DIV/0!</v>
      </c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7"/>
      <c r="BH30" s="107"/>
    </row>
    <row r="31" spans="1:967" s="103" customFormat="1" ht="18.75" x14ac:dyDescent="0.25">
      <c r="A31" s="101" t="s">
        <v>35</v>
      </c>
      <c r="B31" s="67">
        <v>310</v>
      </c>
      <c r="C31" s="96">
        <f>SUM(C32:C35)</f>
        <v>1486891</v>
      </c>
      <c r="D31" s="96">
        <f t="shared" ref="D31:H31" si="22">SUM(D32:D35)</f>
        <v>1486891</v>
      </c>
      <c r="E31" s="96">
        <f t="shared" si="22"/>
        <v>0</v>
      </c>
      <c r="F31" s="96">
        <f t="shared" si="17"/>
        <v>0</v>
      </c>
      <c r="G31" s="96">
        <f t="shared" si="22"/>
        <v>1486891</v>
      </c>
      <c r="H31" s="96">
        <f t="shared" si="22"/>
        <v>1486891</v>
      </c>
      <c r="I31" s="97">
        <f t="shared" si="12"/>
        <v>100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</row>
    <row r="32" spans="1:967" s="108" customFormat="1" ht="18.75" x14ac:dyDescent="0.25">
      <c r="A32" s="113" t="s">
        <v>36</v>
      </c>
      <c r="B32" s="92">
        <v>3100032</v>
      </c>
      <c r="C32" s="75">
        <v>0</v>
      </c>
      <c r="D32" s="76">
        <f t="shared" ref="D32:D35" si="23">H32</f>
        <v>0</v>
      </c>
      <c r="E32" s="76">
        <f t="shared" ref="E32:E35" si="24">C32-D32</f>
        <v>0</v>
      </c>
      <c r="F32" s="76" t="e">
        <f>D32/C32*100</f>
        <v>#DIV/0!</v>
      </c>
      <c r="G32" s="76"/>
      <c r="H32" s="76">
        <v>0</v>
      </c>
      <c r="I32" s="77" t="e">
        <f t="shared" si="12"/>
        <v>#DIV/0!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7"/>
      <c r="BH32" s="107"/>
    </row>
    <row r="33" spans="1:60" s="116" customFormat="1" ht="18.75" x14ac:dyDescent="0.25">
      <c r="A33" s="113" t="s">
        <v>37</v>
      </c>
      <c r="B33" s="92">
        <v>3100033</v>
      </c>
      <c r="C33" s="75"/>
      <c r="D33" s="76">
        <f t="shared" si="23"/>
        <v>0</v>
      </c>
      <c r="E33" s="76">
        <f t="shared" si="24"/>
        <v>0</v>
      </c>
      <c r="F33" s="76" t="e">
        <f t="shared" ref="F33:F35" si="25">D33/C33*100</f>
        <v>#DIV/0!</v>
      </c>
      <c r="G33" s="76"/>
      <c r="H33" s="76">
        <v>0</v>
      </c>
      <c r="I33" s="77" t="e">
        <f t="shared" si="12"/>
        <v>#DIV/0!</v>
      </c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5"/>
      <c r="BH33" s="115"/>
    </row>
    <row r="34" spans="1:60" s="108" customFormat="1" ht="31.5" x14ac:dyDescent="0.25">
      <c r="A34" s="117" t="s">
        <v>38</v>
      </c>
      <c r="B34" s="92">
        <v>3100034</v>
      </c>
      <c r="C34" s="75">
        <v>1189787.5</v>
      </c>
      <c r="D34" s="76">
        <f t="shared" si="23"/>
        <v>1189787.5</v>
      </c>
      <c r="E34" s="76">
        <f t="shared" si="24"/>
        <v>0</v>
      </c>
      <c r="F34" s="76">
        <f t="shared" si="25"/>
        <v>100</v>
      </c>
      <c r="G34" s="76">
        <v>1189787.5</v>
      </c>
      <c r="H34" s="76">
        <v>1189787.5</v>
      </c>
      <c r="I34" s="77">
        <f t="shared" si="12"/>
        <v>100</v>
      </c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7"/>
      <c r="BH34" s="107"/>
    </row>
    <row r="35" spans="1:60" s="108" customFormat="1" ht="18.75" x14ac:dyDescent="0.25">
      <c r="A35" s="113" t="s">
        <v>39</v>
      </c>
      <c r="B35" s="92">
        <v>3100035</v>
      </c>
      <c r="C35" s="75">
        <v>297103.5</v>
      </c>
      <c r="D35" s="76">
        <f t="shared" si="23"/>
        <v>297103.5</v>
      </c>
      <c r="E35" s="76">
        <f t="shared" si="24"/>
        <v>0</v>
      </c>
      <c r="F35" s="76">
        <f t="shared" si="25"/>
        <v>100</v>
      </c>
      <c r="G35" s="76">
        <v>297103.5</v>
      </c>
      <c r="H35" s="76">
        <v>297103.5</v>
      </c>
      <c r="I35" s="77">
        <f t="shared" si="12"/>
        <v>100</v>
      </c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7"/>
      <c r="BH35" s="107"/>
    </row>
    <row r="36" spans="1:60" s="124" customFormat="1" ht="18.75" x14ac:dyDescent="0.25">
      <c r="A36" s="118" t="s">
        <v>40</v>
      </c>
      <c r="B36" s="119">
        <v>340</v>
      </c>
      <c r="C36" s="120">
        <f>C37+C43</f>
        <v>129109</v>
      </c>
      <c r="D36" s="120">
        <f t="shared" ref="D36:H36" si="26">D37+D43</f>
        <v>129109</v>
      </c>
      <c r="E36" s="120">
        <f t="shared" si="26"/>
        <v>0</v>
      </c>
      <c r="F36" s="121">
        <f>D36/C36*100</f>
        <v>100</v>
      </c>
      <c r="G36" s="120">
        <f t="shared" si="26"/>
        <v>129109</v>
      </c>
      <c r="H36" s="120">
        <f t="shared" si="26"/>
        <v>129109</v>
      </c>
      <c r="I36" s="122">
        <f t="shared" si="12"/>
        <v>100</v>
      </c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</row>
    <row r="37" spans="1:60" s="103" customFormat="1" ht="18.75" x14ac:dyDescent="0.25">
      <c r="A37" s="101"/>
      <c r="B37" s="67">
        <v>346</v>
      </c>
      <c r="C37" s="96">
        <f>SUM(C38:C42)</f>
        <v>91609</v>
      </c>
      <c r="D37" s="96">
        <f t="shared" ref="D37:H37" si="27">SUM(D38:D42)</f>
        <v>91609</v>
      </c>
      <c r="E37" s="96">
        <f t="shared" si="27"/>
        <v>0</v>
      </c>
      <c r="F37" s="125">
        <f>D37/C37*100</f>
        <v>100</v>
      </c>
      <c r="G37" s="96">
        <f t="shared" si="27"/>
        <v>91609</v>
      </c>
      <c r="H37" s="96">
        <f t="shared" si="27"/>
        <v>91609</v>
      </c>
      <c r="I37" s="97">
        <f t="shared" si="12"/>
        <v>100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</row>
    <row r="38" spans="1:60" s="116" customFormat="1" ht="50.25" customHeight="1" x14ac:dyDescent="0.25">
      <c r="A38" s="117" t="s">
        <v>41</v>
      </c>
      <c r="B38" s="92">
        <v>3460017</v>
      </c>
      <c r="C38" s="75">
        <v>11609</v>
      </c>
      <c r="D38" s="76">
        <f t="shared" ref="D38:D42" si="28">H38</f>
        <v>11609</v>
      </c>
      <c r="E38" s="76">
        <f t="shared" ref="E38:E42" si="29">C38-D38</f>
        <v>0</v>
      </c>
      <c r="F38" s="76">
        <f t="shared" ref="F38:F51" si="30">D38/C38*100</f>
        <v>100</v>
      </c>
      <c r="G38" s="76">
        <v>11609</v>
      </c>
      <c r="H38" s="76">
        <v>11609</v>
      </c>
      <c r="I38" s="77">
        <f t="shared" si="12"/>
        <v>100</v>
      </c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5"/>
      <c r="BH38" s="115"/>
    </row>
    <row r="39" spans="1:60" s="116" customFormat="1" ht="52.5" customHeight="1" x14ac:dyDescent="0.25">
      <c r="A39" s="117" t="s">
        <v>42</v>
      </c>
      <c r="B39" s="92">
        <v>3460018</v>
      </c>
      <c r="C39" s="75">
        <v>80000</v>
      </c>
      <c r="D39" s="76">
        <f t="shared" si="28"/>
        <v>80000</v>
      </c>
      <c r="E39" s="76">
        <f t="shared" si="29"/>
        <v>0</v>
      </c>
      <c r="F39" s="76">
        <f t="shared" si="30"/>
        <v>100</v>
      </c>
      <c r="G39" s="76">
        <v>80000</v>
      </c>
      <c r="H39" s="76">
        <v>80000</v>
      </c>
      <c r="I39" s="77">
        <f t="shared" si="12"/>
        <v>100</v>
      </c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5"/>
      <c r="BH39" s="115"/>
    </row>
    <row r="40" spans="1:60" s="116" customFormat="1" ht="60.75" customHeight="1" x14ac:dyDescent="0.25">
      <c r="A40" s="117" t="s">
        <v>43</v>
      </c>
      <c r="B40" s="92">
        <v>3460019</v>
      </c>
      <c r="C40" s="75">
        <v>0</v>
      </c>
      <c r="D40" s="76">
        <f t="shared" si="28"/>
        <v>0</v>
      </c>
      <c r="E40" s="76">
        <f t="shared" si="29"/>
        <v>0</v>
      </c>
      <c r="F40" s="76" t="e">
        <f t="shared" si="30"/>
        <v>#DIV/0!</v>
      </c>
      <c r="G40" s="76"/>
      <c r="H40" s="76">
        <v>0</v>
      </c>
      <c r="I40" s="77" t="e">
        <f t="shared" si="12"/>
        <v>#DIV/0!</v>
      </c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5"/>
      <c r="BH40" s="115"/>
    </row>
    <row r="41" spans="1:60" s="108" customFormat="1" ht="18.75" x14ac:dyDescent="0.25">
      <c r="A41" s="126" t="s">
        <v>44</v>
      </c>
      <c r="B41" s="92">
        <v>3460020</v>
      </c>
      <c r="C41" s="75">
        <v>0</v>
      </c>
      <c r="D41" s="76">
        <f t="shared" si="28"/>
        <v>0</v>
      </c>
      <c r="E41" s="76">
        <f t="shared" si="29"/>
        <v>0</v>
      </c>
      <c r="F41" s="76" t="e">
        <f t="shared" si="30"/>
        <v>#DIV/0!</v>
      </c>
      <c r="G41" s="76"/>
      <c r="H41" s="76">
        <v>0</v>
      </c>
      <c r="I41" s="77" t="e">
        <f t="shared" si="12"/>
        <v>#DIV/0!</v>
      </c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7"/>
      <c r="BH41" s="107"/>
    </row>
    <row r="42" spans="1:60" s="108" customFormat="1" ht="18.75" x14ac:dyDescent="0.25">
      <c r="A42" s="117" t="s">
        <v>45</v>
      </c>
      <c r="B42" s="92">
        <v>3460021</v>
      </c>
      <c r="C42" s="75">
        <v>0</v>
      </c>
      <c r="D42" s="76">
        <f t="shared" si="28"/>
        <v>0</v>
      </c>
      <c r="E42" s="76">
        <f t="shared" si="29"/>
        <v>0</v>
      </c>
      <c r="F42" s="76" t="e">
        <f t="shared" si="30"/>
        <v>#DIV/0!</v>
      </c>
      <c r="G42" s="76"/>
      <c r="H42" s="76">
        <v>0</v>
      </c>
      <c r="I42" s="77" t="e">
        <f t="shared" si="12"/>
        <v>#DIV/0!</v>
      </c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7"/>
      <c r="BH42" s="107"/>
    </row>
    <row r="43" spans="1:60" s="103" customFormat="1" ht="18.75" x14ac:dyDescent="0.25">
      <c r="A43" s="95"/>
      <c r="B43" s="67">
        <v>349</v>
      </c>
      <c r="C43" s="96">
        <f>SUM(C44:C45)</f>
        <v>37500</v>
      </c>
      <c r="D43" s="96">
        <f t="shared" ref="D43:H43" si="31">SUM(D44:D45)</f>
        <v>37500</v>
      </c>
      <c r="E43" s="96">
        <f t="shared" si="31"/>
        <v>0</v>
      </c>
      <c r="F43" s="125">
        <f t="shared" si="30"/>
        <v>100</v>
      </c>
      <c r="G43" s="96">
        <f t="shared" si="31"/>
        <v>37500</v>
      </c>
      <c r="H43" s="96">
        <f t="shared" si="31"/>
        <v>37500</v>
      </c>
      <c r="I43" s="97">
        <f t="shared" si="12"/>
        <v>100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</row>
    <row r="44" spans="1:60" s="116" customFormat="1" ht="39" customHeight="1" x14ac:dyDescent="0.25">
      <c r="A44" s="127" t="s">
        <v>46</v>
      </c>
      <c r="B44" s="92">
        <v>3490000</v>
      </c>
      <c r="C44" s="75">
        <v>34524</v>
      </c>
      <c r="D44" s="76">
        <f t="shared" ref="D44:D45" si="32">H44</f>
        <v>34524</v>
      </c>
      <c r="E44" s="76">
        <f t="shared" ref="E44:E45" si="33">C44-D44</f>
        <v>0</v>
      </c>
      <c r="F44" s="76">
        <f t="shared" si="30"/>
        <v>100</v>
      </c>
      <c r="G44" s="76">
        <v>34524</v>
      </c>
      <c r="H44" s="76">
        <v>34524</v>
      </c>
      <c r="I44" s="77">
        <f t="shared" si="12"/>
        <v>100</v>
      </c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5"/>
      <c r="BH44" s="115"/>
    </row>
    <row r="45" spans="1:60" s="116" customFormat="1" ht="36" customHeight="1" x14ac:dyDescent="0.25">
      <c r="A45" s="113" t="s">
        <v>47</v>
      </c>
      <c r="B45" s="92">
        <v>3490004</v>
      </c>
      <c r="C45" s="75">
        <v>2976</v>
      </c>
      <c r="D45" s="76">
        <f t="shared" si="32"/>
        <v>2976</v>
      </c>
      <c r="E45" s="76">
        <f t="shared" si="33"/>
        <v>0</v>
      </c>
      <c r="F45" s="76">
        <f t="shared" si="30"/>
        <v>100</v>
      </c>
      <c r="G45" s="76">
        <v>2976</v>
      </c>
      <c r="H45" s="76">
        <v>2976</v>
      </c>
      <c r="I45" s="77">
        <f t="shared" si="12"/>
        <v>100</v>
      </c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5"/>
      <c r="BH45" s="115"/>
    </row>
    <row r="46" spans="1:60" s="134" customFormat="1" ht="165" customHeight="1" x14ac:dyDescent="0.25">
      <c r="A46" s="128" t="s">
        <v>48</v>
      </c>
      <c r="B46" s="129" t="s">
        <v>49</v>
      </c>
      <c r="C46" s="130">
        <f>C20+C17</f>
        <v>36878186</v>
      </c>
      <c r="D46" s="130">
        <f t="shared" ref="D46:H46" si="34">D20+D17</f>
        <v>36878181.020000003</v>
      </c>
      <c r="E46" s="130">
        <f t="shared" si="34"/>
        <v>4.9799999995157123</v>
      </c>
      <c r="F46" s="130">
        <f t="shared" si="30"/>
        <v>99.999986496082002</v>
      </c>
      <c r="G46" s="130">
        <f t="shared" si="34"/>
        <v>36878186</v>
      </c>
      <c r="H46" s="130">
        <f t="shared" si="34"/>
        <v>36878181.020000003</v>
      </c>
      <c r="I46" s="131">
        <f t="shared" si="12"/>
        <v>99.999986496082002</v>
      </c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3"/>
      <c r="BH46" s="133"/>
    </row>
    <row r="47" spans="1:60" s="124" customFormat="1" ht="111" customHeight="1" x14ac:dyDescent="0.25">
      <c r="A47" s="135" t="s">
        <v>50</v>
      </c>
      <c r="B47" s="82" t="s">
        <v>51</v>
      </c>
      <c r="C47" s="136"/>
      <c r="D47" s="137">
        <f>H47</f>
        <v>0</v>
      </c>
      <c r="E47" s="137">
        <f>C47-D47</f>
        <v>0</v>
      </c>
      <c r="F47" s="137" t="e">
        <f t="shared" si="30"/>
        <v>#DIV/0!</v>
      </c>
      <c r="G47" s="137"/>
      <c r="H47" s="137"/>
      <c r="I47" s="138" t="e">
        <f t="shared" si="12"/>
        <v>#DIV/0!</v>
      </c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23"/>
      <c r="BH47" s="123"/>
    </row>
    <row r="48" spans="1:60" s="124" customFormat="1" ht="61.5" customHeight="1" x14ac:dyDescent="0.25">
      <c r="A48" s="135" t="s">
        <v>52</v>
      </c>
      <c r="B48" s="82" t="s">
        <v>53</v>
      </c>
      <c r="C48" s="136">
        <f>C49+C50</f>
        <v>0</v>
      </c>
      <c r="D48" s="137">
        <f t="shared" ref="D48:H48" si="35">D49+D50</f>
        <v>0</v>
      </c>
      <c r="E48" s="137">
        <f t="shared" si="35"/>
        <v>0</v>
      </c>
      <c r="F48" s="137" t="e">
        <f t="shared" si="30"/>
        <v>#DIV/0!</v>
      </c>
      <c r="G48" s="137">
        <f t="shared" si="35"/>
        <v>0</v>
      </c>
      <c r="H48" s="137">
        <f t="shared" si="35"/>
        <v>0</v>
      </c>
      <c r="I48" s="138" t="e">
        <f t="shared" si="12"/>
        <v>#DIV/0!</v>
      </c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23"/>
      <c r="BH48" s="123"/>
    </row>
    <row r="49" spans="1:967" s="116" customFormat="1" ht="36" customHeight="1" x14ac:dyDescent="0.25">
      <c r="A49" s="139" t="s">
        <v>54</v>
      </c>
      <c r="B49" s="92">
        <v>2260061</v>
      </c>
      <c r="C49" s="75"/>
      <c r="D49" s="76">
        <f t="shared" ref="D49:D50" si="36">H49</f>
        <v>0</v>
      </c>
      <c r="E49" s="76">
        <f t="shared" ref="E49:E50" si="37">C49-D49</f>
        <v>0</v>
      </c>
      <c r="F49" s="76" t="e">
        <f t="shared" si="30"/>
        <v>#DIV/0!</v>
      </c>
      <c r="G49" s="76"/>
      <c r="H49" s="76"/>
      <c r="I49" s="77" t="e">
        <f t="shared" si="12"/>
        <v>#DIV/0!</v>
      </c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5"/>
      <c r="BH49" s="115"/>
    </row>
    <row r="50" spans="1:967" s="116" customFormat="1" ht="36" customHeight="1" x14ac:dyDescent="0.25">
      <c r="A50" s="139" t="s">
        <v>55</v>
      </c>
      <c r="B50" s="92">
        <v>3420000</v>
      </c>
      <c r="C50" s="75"/>
      <c r="D50" s="76">
        <f t="shared" si="36"/>
        <v>0</v>
      </c>
      <c r="E50" s="76">
        <f t="shared" si="37"/>
        <v>0</v>
      </c>
      <c r="F50" s="76" t="e">
        <f t="shared" si="30"/>
        <v>#DIV/0!</v>
      </c>
      <c r="G50" s="76"/>
      <c r="H50" s="76"/>
      <c r="I50" s="77" t="e">
        <f t="shared" si="12"/>
        <v>#DIV/0!</v>
      </c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5"/>
      <c r="BH50" s="115"/>
    </row>
    <row r="51" spans="1:967" s="146" customFormat="1" ht="36" customHeight="1" x14ac:dyDescent="0.25">
      <c r="A51" s="140" t="s">
        <v>56</v>
      </c>
      <c r="B51" s="141">
        <v>612</v>
      </c>
      <c r="C51" s="142">
        <f>C47+C48</f>
        <v>0</v>
      </c>
      <c r="D51" s="142">
        <f>D47+D48</f>
        <v>0</v>
      </c>
      <c r="E51" s="142">
        <f t="shared" ref="E51:H51" si="38">E47+E48</f>
        <v>0</v>
      </c>
      <c r="F51" s="143" t="e">
        <f t="shared" si="30"/>
        <v>#DIV/0!</v>
      </c>
      <c r="G51" s="142">
        <f t="shared" si="38"/>
        <v>0</v>
      </c>
      <c r="H51" s="142">
        <f t="shared" si="38"/>
        <v>0</v>
      </c>
      <c r="I51" s="144" t="e">
        <f t="shared" si="12"/>
        <v>#DIV/0!</v>
      </c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45"/>
      <c r="BH51" s="145"/>
    </row>
    <row r="52" spans="1:967" s="146" customFormat="1" ht="36" customHeight="1" x14ac:dyDescent="0.25">
      <c r="A52" s="147" t="s">
        <v>57</v>
      </c>
      <c r="B52" s="148" t="s">
        <v>58</v>
      </c>
      <c r="C52" s="149">
        <f>C51+C46</f>
        <v>36878186</v>
      </c>
      <c r="D52" s="149">
        <f>D51+D46</f>
        <v>36878181.020000003</v>
      </c>
      <c r="E52" s="149">
        <f t="shared" ref="E52:H52" si="39">E51+E46</f>
        <v>4.9799999995157123</v>
      </c>
      <c r="F52" s="150">
        <f>D52/C52*100</f>
        <v>99.999986496082002</v>
      </c>
      <c r="G52" s="149">
        <f t="shared" si="39"/>
        <v>36878186</v>
      </c>
      <c r="H52" s="149">
        <f t="shared" si="39"/>
        <v>36878181.020000003</v>
      </c>
      <c r="I52" s="151">
        <f t="shared" si="12"/>
        <v>99.999986496082002</v>
      </c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45"/>
      <c r="BH52" s="145"/>
    </row>
    <row r="53" spans="1:967" s="51" customFormat="1" ht="30" customHeight="1" x14ac:dyDescent="0.25">
      <c r="A53" s="547" t="s">
        <v>59</v>
      </c>
      <c r="B53" s="548" t="s">
        <v>18</v>
      </c>
      <c r="C53" s="548"/>
      <c r="D53" s="548"/>
      <c r="E53" s="548"/>
      <c r="F53" s="548"/>
      <c r="G53" s="548" t="s">
        <v>19</v>
      </c>
      <c r="H53" s="548"/>
      <c r="I53" s="548"/>
      <c r="J53" s="62"/>
      <c r="K53" s="62"/>
      <c r="L53" s="62"/>
      <c r="M53" s="62"/>
      <c r="N53" s="62"/>
      <c r="O53" s="62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50"/>
      <c r="BH53" s="50"/>
      <c r="AKE53" s="52"/>
    </row>
    <row r="54" spans="1:967" s="51" customFormat="1" ht="64.5" customHeight="1" x14ac:dyDescent="0.25">
      <c r="A54" s="547"/>
      <c r="B54" s="63" t="s">
        <v>2</v>
      </c>
      <c r="C54" s="64" t="s">
        <v>20</v>
      </c>
      <c r="D54" s="64" t="s">
        <v>4</v>
      </c>
      <c r="E54" s="64" t="s">
        <v>5</v>
      </c>
      <c r="F54" s="64" t="s">
        <v>6</v>
      </c>
      <c r="G54" s="64" t="s">
        <v>7</v>
      </c>
      <c r="H54" s="64" t="s">
        <v>4</v>
      </c>
      <c r="I54" s="63" t="s">
        <v>8</v>
      </c>
      <c r="J54" s="65"/>
      <c r="K54" s="65"/>
      <c r="L54" s="65"/>
      <c r="M54" s="65"/>
      <c r="N54" s="65"/>
      <c r="O54" s="65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50"/>
      <c r="BH54" s="50"/>
      <c r="AKE54" s="52"/>
    </row>
    <row r="55" spans="1:967" s="124" customFormat="1" ht="74.25" customHeight="1" x14ac:dyDescent="0.25">
      <c r="A55" s="152" t="s">
        <v>60</v>
      </c>
      <c r="B55" s="82" t="s">
        <v>61</v>
      </c>
      <c r="C55" s="153">
        <f>C56+C57</f>
        <v>3361946.59</v>
      </c>
      <c r="D55" s="153">
        <f t="shared" ref="D55:H55" si="40">D56+D57</f>
        <v>3313407.05</v>
      </c>
      <c r="E55" s="153">
        <f t="shared" si="40"/>
        <v>48539.540000000037</v>
      </c>
      <c r="F55" s="136">
        <f>D55/C55*100</f>
        <v>98.556207283471437</v>
      </c>
      <c r="G55" s="153">
        <f t="shared" si="40"/>
        <v>3361946.59</v>
      </c>
      <c r="H55" s="153">
        <f t="shared" si="40"/>
        <v>3313407.05</v>
      </c>
      <c r="I55" s="154">
        <f t="shared" ref="I55:I64" si="41">H55/G55*100</f>
        <v>98.556207283471437</v>
      </c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23"/>
      <c r="BH55" s="123"/>
    </row>
    <row r="56" spans="1:967" s="116" customFormat="1" ht="43.5" customHeight="1" x14ac:dyDescent="0.25">
      <c r="A56" s="139" t="s">
        <v>54</v>
      </c>
      <c r="B56" s="92">
        <v>2260061</v>
      </c>
      <c r="C56" s="155">
        <v>3361946.59</v>
      </c>
      <c r="D56" s="156">
        <f t="shared" ref="D56:D57" si="42">H56</f>
        <v>3313407.05</v>
      </c>
      <c r="E56" s="156">
        <f t="shared" ref="E56:E57" si="43">C56-D56</f>
        <v>48539.540000000037</v>
      </c>
      <c r="F56" s="75">
        <f t="shared" ref="F56:F63" si="44">D56/C56*100</f>
        <v>98.556207283471437</v>
      </c>
      <c r="G56" s="156">
        <v>3361946.59</v>
      </c>
      <c r="H56" s="156">
        <v>3313407.05</v>
      </c>
      <c r="I56" s="157">
        <f t="shared" si="41"/>
        <v>98.556207283471437</v>
      </c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5"/>
      <c r="BH56" s="115"/>
    </row>
    <row r="57" spans="1:967" s="116" customFormat="1" ht="43.5" customHeight="1" x14ac:dyDescent="0.25">
      <c r="A57" s="139" t="s">
        <v>55</v>
      </c>
      <c r="B57" s="92">
        <v>3420000</v>
      </c>
      <c r="C57" s="155"/>
      <c r="D57" s="156">
        <f t="shared" si="42"/>
        <v>0</v>
      </c>
      <c r="E57" s="156">
        <f t="shared" si="43"/>
        <v>0</v>
      </c>
      <c r="F57" s="75" t="e">
        <f t="shared" si="44"/>
        <v>#DIV/0!</v>
      </c>
      <c r="G57" s="156"/>
      <c r="H57" s="156"/>
      <c r="I57" s="157" t="e">
        <f t="shared" si="41"/>
        <v>#DIV/0!</v>
      </c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5"/>
      <c r="BH57" s="115"/>
    </row>
    <row r="58" spans="1:967" s="124" customFormat="1" ht="93.75" customHeight="1" x14ac:dyDescent="0.25">
      <c r="A58" s="152" t="s">
        <v>62</v>
      </c>
      <c r="B58" s="82" t="s">
        <v>63</v>
      </c>
      <c r="C58" s="153">
        <f>C59+C60</f>
        <v>2548042</v>
      </c>
      <c r="D58" s="153">
        <f t="shared" ref="D58:H58" si="45">D59+D60</f>
        <v>2449283.7000000002</v>
      </c>
      <c r="E58" s="153">
        <f t="shared" si="45"/>
        <v>98758.29999999993</v>
      </c>
      <c r="F58" s="136">
        <f t="shared" si="44"/>
        <v>96.124149444946354</v>
      </c>
      <c r="G58" s="153">
        <f t="shared" si="45"/>
        <v>2548042</v>
      </c>
      <c r="H58" s="153">
        <f t="shared" si="45"/>
        <v>2449283.7000000002</v>
      </c>
      <c r="I58" s="154">
        <f t="shared" si="41"/>
        <v>96.124149444946354</v>
      </c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23"/>
      <c r="BH58" s="123"/>
    </row>
    <row r="59" spans="1:967" s="116" customFormat="1" ht="43.5" customHeight="1" x14ac:dyDescent="0.25">
      <c r="A59" s="139" t="s">
        <v>64</v>
      </c>
      <c r="B59" s="92" t="s">
        <v>65</v>
      </c>
      <c r="C59" s="155">
        <v>1957022</v>
      </c>
      <c r="D59" s="156">
        <f t="shared" ref="D59:D60" si="46">H59</f>
        <v>1881170.35</v>
      </c>
      <c r="E59" s="156">
        <f t="shared" ref="E59:E60" si="47">C59-D59</f>
        <v>75851.649999999907</v>
      </c>
      <c r="F59" s="75">
        <f t="shared" si="44"/>
        <v>96.124128906062381</v>
      </c>
      <c r="G59" s="155">
        <v>1957022</v>
      </c>
      <c r="H59" s="156">
        <v>1881170.35</v>
      </c>
      <c r="I59" s="157">
        <f t="shared" si="41"/>
        <v>96.124128906062381</v>
      </c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5"/>
      <c r="BH59" s="115"/>
    </row>
    <row r="60" spans="1:967" s="116" customFormat="1" ht="53.25" customHeight="1" x14ac:dyDescent="0.25">
      <c r="A60" s="139" t="s">
        <v>66</v>
      </c>
      <c r="B60" s="92" t="s">
        <v>67</v>
      </c>
      <c r="C60" s="155">
        <v>591020</v>
      </c>
      <c r="D60" s="156">
        <f t="shared" si="46"/>
        <v>568113.35</v>
      </c>
      <c r="E60" s="156">
        <f t="shared" si="47"/>
        <v>22906.650000000023</v>
      </c>
      <c r="F60" s="75">
        <f t="shared" si="44"/>
        <v>96.124217454570058</v>
      </c>
      <c r="G60" s="155">
        <v>591020</v>
      </c>
      <c r="H60" s="156">
        <v>568113.35</v>
      </c>
      <c r="I60" s="157">
        <f t="shared" si="41"/>
        <v>96.124217454570058</v>
      </c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4"/>
      <c r="BG60" s="115"/>
      <c r="BH60" s="115"/>
    </row>
    <row r="61" spans="1:967" s="124" customFormat="1" ht="93.75" customHeight="1" x14ac:dyDescent="0.25">
      <c r="A61" s="152" t="s">
        <v>68</v>
      </c>
      <c r="B61" s="82" t="s">
        <v>69</v>
      </c>
      <c r="C61" s="153">
        <f t="shared" ref="C61:H61" si="48">C62+C63</f>
        <v>258773.98</v>
      </c>
      <c r="D61" s="153">
        <f t="shared" si="48"/>
        <v>258773.98</v>
      </c>
      <c r="E61" s="153">
        <f t="shared" si="48"/>
        <v>0</v>
      </c>
      <c r="F61" s="136">
        <f t="shared" si="44"/>
        <v>100</v>
      </c>
      <c r="G61" s="153">
        <f t="shared" si="48"/>
        <v>258773.98</v>
      </c>
      <c r="H61" s="153">
        <f t="shared" si="48"/>
        <v>258773.98</v>
      </c>
      <c r="I61" s="154">
        <f t="shared" si="41"/>
        <v>100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23"/>
      <c r="BH61" s="123"/>
    </row>
    <row r="62" spans="1:967" s="116" customFormat="1" ht="43.5" customHeight="1" x14ac:dyDescent="0.25">
      <c r="A62" s="139" t="s">
        <v>70</v>
      </c>
      <c r="B62" s="92" t="s">
        <v>65</v>
      </c>
      <c r="C62" s="155">
        <v>198751.13</v>
      </c>
      <c r="D62" s="156">
        <f t="shared" ref="D62:D63" si="49">H62</f>
        <v>198751.13</v>
      </c>
      <c r="E62" s="156">
        <f t="shared" ref="E62:E63" si="50">C62-D62</f>
        <v>0</v>
      </c>
      <c r="F62" s="75">
        <f t="shared" si="44"/>
        <v>100</v>
      </c>
      <c r="G62" s="155">
        <v>198751.13</v>
      </c>
      <c r="H62" s="156">
        <v>198751.13</v>
      </c>
      <c r="I62" s="157">
        <f t="shared" si="41"/>
        <v>100</v>
      </c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5"/>
      <c r="BH62" s="115"/>
    </row>
    <row r="63" spans="1:967" s="116" customFormat="1" ht="53.25" customHeight="1" x14ac:dyDescent="0.25">
      <c r="A63" s="139" t="s">
        <v>66</v>
      </c>
      <c r="B63" s="92" t="s">
        <v>67</v>
      </c>
      <c r="C63" s="155">
        <v>60022.85</v>
      </c>
      <c r="D63" s="156">
        <f t="shared" si="49"/>
        <v>60022.85</v>
      </c>
      <c r="E63" s="156">
        <f t="shared" si="50"/>
        <v>0</v>
      </c>
      <c r="F63" s="75">
        <f t="shared" si="44"/>
        <v>100</v>
      </c>
      <c r="G63" s="155">
        <v>60022.85</v>
      </c>
      <c r="H63" s="156">
        <v>60022.85</v>
      </c>
      <c r="I63" s="157">
        <f t="shared" si="41"/>
        <v>100</v>
      </c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5"/>
      <c r="BH63" s="115"/>
    </row>
    <row r="64" spans="1:967" s="146" customFormat="1" ht="36" customHeight="1" x14ac:dyDescent="0.25">
      <c r="A64" s="147" t="s">
        <v>71</v>
      </c>
      <c r="B64" s="148">
        <v>612</v>
      </c>
      <c r="C64" s="149">
        <f>C55+C58+C61</f>
        <v>6168762.5700000003</v>
      </c>
      <c r="D64" s="149">
        <f t="shared" ref="D64:H64" si="51">D55+D58+D61</f>
        <v>6021464.7300000004</v>
      </c>
      <c r="E64" s="149">
        <f t="shared" si="51"/>
        <v>147297.83999999997</v>
      </c>
      <c r="F64" s="150">
        <f>D64/C64*100</f>
        <v>97.612197935509144</v>
      </c>
      <c r="G64" s="149">
        <f t="shared" si="51"/>
        <v>6168762.5700000003</v>
      </c>
      <c r="H64" s="149">
        <f t="shared" si="51"/>
        <v>6021464.7300000004</v>
      </c>
      <c r="I64" s="151">
        <f t="shared" si="41"/>
        <v>97.612197935509144</v>
      </c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45"/>
      <c r="BH64" s="145"/>
    </row>
    <row r="65" spans="1:967" s="51" customFormat="1" ht="30" customHeight="1" x14ac:dyDescent="0.25">
      <c r="A65" s="547" t="s">
        <v>72</v>
      </c>
      <c r="B65" s="548" t="s">
        <v>18</v>
      </c>
      <c r="C65" s="548"/>
      <c r="D65" s="548"/>
      <c r="E65" s="548"/>
      <c r="F65" s="548"/>
      <c r="G65" s="548" t="s">
        <v>19</v>
      </c>
      <c r="H65" s="548"/>
      <c r="I65" s="548"/>
      <c r="J65" s="62"/>
      <c r="K65" s="62"/>
      <c r="L65" s="62"/>
      <c r="M65" s="62"/>
      <c r="N65" s="62"/>
      <c r="O65" s="62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50"/>
      <c r="BH65" s="50"/>
      <c r="AKE65" s="52"/>
    </row>
    <row r="66" spans="1:967" s="51" customFormat="1" ht="64.5" customHeight="1" x14ac:dyDescent="0.25">
      <c r="A66" s="547"/>
      <c r="B66" s="63" t="s">
        <v>2</v>
      </c>
      <c r="C66" s="64" t="s">
        <v>20</v>
      </c>
      <c r="D66" s="64" t="s">
        <v>4</v>
      </c>
      <c r="E66" s="64" t="s">
        <v>5</v>
      </c>
      <c r="F66" s="64" t="s">
        <v>6</v>
      </c>
      <c r="G66" s="64" t="s">
        <v>7</v>
      </c>
      <c r="H66" s="64" t="s">
        <v>4</v>
      </c>
      <c r="I66" s="63" t="s">
        <v>8</v>
      </c>
      <c r="J66" s="65"/>
      <c r="K66" s="65"/>
      <c r="L66" s="65"/>
      <c r="M66" s="65"/>
      <c r="N66" s="65"/>
      <c r="O66" s="65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50"/>
      <c r="BH66" s="50"/>
      <c r="AKE66" s="52"/>
    </row>
    <row r="67" spans="1:967" s="165" customFormat="1" ht="24" customHeight="1" x14ac:dyDescent="0.25">
      <c r="A67" s="158" t="s">
        <v>73</v>
      </c>
      <c r="B67" s="159" t="s">
        <v>74</v>
      </c>
      <c r="C67" s="160">
        <f>C70+C75+C77+C78+C85+C97+C107+C108+C69</f>
        <v>4715740</v>
      </c>
      <c r="D67" s="160">
        <f>D70+D75+D77+D78+D85+D97+D107+D108+D69</f>
        <v>4711985.67</v>
      </c>
      <c r="E67" s="160">
        <f>E70+E75+E77+E78+E85+E97+E107+E108+E69</f>
        <v>3754.3300000001136</v>
      </c>
      <c r="F67" s="161">
        <f>D67/C67*100</f>
        <v>99.920387256294873</v>
      </c>
      <c r="G67" s="160">
        <f>G70+G75+G77+G78+G85+G97+G107+G108+G69</f>
        <v>4715740</v>
      </c>
      <c r="H67" s="160">
        <f>H70+H75+H77+H78+H85+H97+H107+H108+H69</f>
        <v>4711985.67</v>
      </c>
      <c r="I67" s="160">
        <f t="shared" ref="I67:I134" si="52">H67/G67*100</f>
        <v>99.920387256294873</v>
      </c>
      <c r="J67" s="162"/>
      <c r="K67" s="162"/>
      <c r="L67" s="162"/>
      <c r="M67" s="162"/>
      <c r="N67" s="162"/>
      <c r="O67" s="162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64"/>
      <c r="BH67" s="164"/>
    </row>
    <row r="68" spans="1:967" s="165" customFormat="1" ht="31.5" customHeight="1" x14ac:dyDescent="0.25">
      <c r="A68" s="166" t="s">
        <v>25</v>
      </c>
      <c r="B68" s="167"/>
      <c r="C68" s="168">
        <f>C69</f>
        <v>0</v>
      </c>
      <c r="D68" s="168">
        <f t="shared" ref="D68:H68" si="53">D69</f>
        <v>0</v>
      </c>
      <c r="E68" s="168">
        <f t="shared" si="53"/>
        <v>0</v>
      </c>
      <c r="F68" s="96" t="e">
        <f t="shared" ref="F68" si="54">D68/C68*100</f>
        <v>#DIV/0!</v>
      </c>
      <c r="G68" s="168">
        <f t="shared" si="53"/>
        <v>0</v>
      </c>
      <c r="H68" s="168">
        <f t="shared" si="53"/>
        <v>0</v>
      </c>
      <c r="I68" s="168" t="e">
        <f t="shared" si="52"/>
        <v>#DIV/0!</v>
      </c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64"/>
      <c r="BH68" s="164"/>
    </row>
    <row r="69" spans="1:967" s="177" customFormat="1" ht="52.5" customHeight="1" x14ac:dyDescent="0.3">
      <c r="A69" s="170" t="s">
        <v>75</v>
      </c>
      <c r="B69" s="171" t="s">
        <v>76</v>
      </c>
      <c r="C69" s="172"/>
      <c r="D69" s="173">
        <f>H69</f>
        <v>0</v>
      </c>
      <c r="E69" s="173">
        <f>C69-D69</f>
        <v>0</v>
      </c>
      <c r="F69" s="75" t="e">
        <f>D69/C69*100</f>
        <v>#DIV/0!</v>
      </c>
      <c r="G69" s="173"/>
      <c r="H69" s="173"/>
      <c r="I69" s="174" t="e">
        <f t="shared" si="52"/>
        <v>#DIV/0!</v>
      </c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AKE69" s="178"/>
    </row>
    <row r="70" spans="1:967" s="181" customFormat="1" ht="24" customHeight="1" x14ac:dyDescent="0.25">
      <c r="A70" s="166" t="s">
        <v>27</v>
      </c>
      <c r="B70" s="179" t="s">
        <v>77</v>
      </c>
      <c r="C70" s="168">
        <f>SUM(C71:C73)</f>
        <v>38271.71</v>
      </c>
      <c r="D70" s="168">
        <f t="shared" ref="D70:H70" si="55">SUM(D71:D73)</f>
        <v>38271.71</v>
      </c>
      <c r="E70" s="168">
        <f t="shared" si="55"/>
        <v>0</v>
      </c>
      <c r="F70" s="96">
        <f t="shared" ref="F70:F139" si="56">D70/C70*100</f>
        <v>100</v>
      </c>
      <c r="G70" s="168">
        <f t="shared" si="55"/>
        <v>38271.71</v>
      </c>
      <c r="H70" s="168">
        <f t="shared" si="55"/>
        <v>38271.71</v>
      </c>
      <c r="I70" s="168">
        <f t="shared" si="52"/>
        <v>100</v>
      </c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</row>
    <row r="71" spans="1:967" s="184" customFormat="1" ht="37.5" customHeight="1" x14ac:dyDescent="0.3">
      <c r="A71" s="170" t="s">
        <v>78</v>
      </c>
      <c r="B71" s="171" t="s">
        <v>79</v>
      </c>
      <c r="C71" s="182"/>
      <c r="D71" s="173">
        <f t="shared" ref="D71:D73" si="57">H71</f>
        <v>0</v>
      </c>
      <c r="E71" s="173">
        <f t="shared" ref="E71:E73" si="58">C71-D71</f>
        <v>0</v>
      </c>
      <c r="F71" s="75" t="e">
        <f t="shared" si="56"/>
        <v>#DIV/0!</v>
      </c>
      <c r="G71" s="173">
        <v>0</v>
      </c>
      <c r="H71" s="173">
        <v>0</v>
      </c>
      <c r="I71" s="174" t="e">
        <f t="shared" si="52"/>
        <v>#DIV/0!</v>
      </c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183"/>
      <c r="BE71" s="183"/>
      <c r="BF71" s="183"/>
      <c r="BG71" s="183"/>
      <c r="BH71" s="183"/>
    </row>
    <row r="72" spans="1:967" s="191" customFormat="1" ht="32.25" x14ac:dyDescent="0.3">
      <c r="A72" s="170" t="s">
        <v>80</v>
      </c>
      <c r="B72" s="185">
        <v>2210004</v>
      </c>
      <c r="C72" s="186">
        <v>5200</v>
      </c>
      <c r="D72" s="187">
        <f t="shared" si="57"/>
        <v>5200</v>
      </c>
      <c r="E72" s="187">
        <f t="shared" si="58"/>
        <v>0</v>
      </c>
      <c r="F72" s="75">
        <f t="shared" si="56"/>
        <v>100</v>
      </c>
      <c r="G72" s="187">
        <v>5200</v>
      </c>
      <c r="H72" s="187">
        <v>5200</v>
      </c>
      <c r="I72" s="187">
        <f t="shared" si="52"/>
        <v>100</v>
      </c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9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</row>
    <row r="73" spans="1:967" s="191" customFormat="1" ht="22.5" customHeight="1" x14ac:dyDescent="0.3">
      <c r="A73" s="170" t="s">
        <v>81</v>
      </c>
      <c r="B73" s="185">
        <v>2210005</v>
      </c>
      <c r="C73" s="186">
        <v>33071.71</v>
      </c>
      <c r="D73" s="187">
        <f t="shared" si="57"/>
        <v>33071.71</v>
      </c>
      <c r="E73" s="187">
        <f t="shared" si="58"/>
        <v>0</v>
      </c>
      <c r="F73" s="75">
        <f t="shared" si="56"/>
        <v>100</v>
      </c>
      <c r="G73" s="187">
        <v>33071.71</v>
      </c>
      <c r="H73" s="187">
        <v>33071.71</v>
      </c>
      <c r="I73" s="187">
        <f t="shared" si="52"/>
        <v>100</v>
      </c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9"/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</row>
    <row r="74" spans="1:967" s="191" customFormat="1" ht="22.5" customHeight="1" x14ac:dyDescent="0.3">
      <c r="A74" s="192" t="s">
        <v>82</v>
      </c>
      <c r="B74" s="193">
        <v>222</v>
      </c>
      <c r="C74" s="194">
        <f>C75</f>
        <v>0</v>
      </c>
      <c r="D74" s="194">
        <f t="shared" ref="D74:H74" si="59">D75</f>
        <v>0</v>
      </c>
      <c r="E74" s="194">
        <f t="shared" si="59"/>
        <v>0</v>
      </c>
      <c r="F74" s="96" t="e">
        <f t="shared" si="56"/>
        <v>#DIV/0!</v>
      </c>
      <c r="G74" s="194">
        <f t="shared" si="59"/>
        <v>0</v>
      </c>
      <c r="H74" s="194">
        <f t="shared" si="59"/>
        <v>0</v>
      </c>
      <c r="I74" s="194" t="e">
        <f t="shared" si="52"/>
        <v>#DIV/0!</v>
      </c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89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0"/>
      <c r="BC74" s="190"/>
      <c r="BD74" s="190"/>
      <c r="BE74" s="190"/>
      <c r="BF74" s="190"/>
      <c r="BG74" s="190"/>
      <c r="BH74" s="190"/>
    </row>
    <row r="75" spans="1:967" s="198" customFormat="1" ht="18.75" customHeight="1" x14ac:dyDescent="0.3">
      <c r="A75" s="170" t="s">
        <v>83</v>
      </c>
      <c r="B75" s="185">
        <v>2220000</v>
      </c>
      <c r="C75" s="196"/>
      <c r="D75" s="187">
        <f>H75</f>
        <v>0</v>
      </c>
      <c r="E75" s="187">
        <f>C75-D75</f>
        <v>0</v>
      </c>
      <c r="F75" s="75" t="e">
        <f t="shared" si="56"/>
        <v>#DIV/0!</v>
      </c>
      <c r="G75" s="187"/>
      <c r="H75" s="187"/>
      <c r="I75" s="187" t="e">
        <f t="shared" si="52"/>
        <v>#DIV/0!</v>
      </c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9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  <c r="BE75" s="190"/>
      <c r="BF75" s="190"/>
      <c r="BG75" s="197"/>
      <c r="BH75" s="197"/>
    </row>
    <row r="76" spans="1:967" s="198" customFormat="1" ht="18.75" customHeight="1" x14ac:dyDescent="0.3">
      <c r="A76" s="192" t="s">
        <v>84</v>
      </c>
      <c r="B76" s="193">
        <v>226</v>
      </c>
      <c r="C76" s="199">
        <f>C77</f>
        <v>8155.29</v>
      </c>
      <c r="D76" s="199">
        <f t="shared" ref="D76:H76" si="60">D77</f>
        <v>8155.25</v>
      </c>
      <c r="E76" s="199">
        <f t="shared" si="60"/>
        <v>3.999999999996362E-2</v>
      </c>
      <c r="F76" s="96">
        <f t="shared" si="56"/>
        <v>99.999509520814101</v>
      </c>
      <c r="G76" s="199">
        <f t="shared" si="60"/>
        <v>8155.29</v>
      </c>
      <c r="H76" s="199">
        <f t="shared" si="60"/>
        <v>8155.25</v>
      </c>
      <c r="I76" s="199">
        <f t="shared" si="52"/>
        <v>99.999509520814101</v>
      </c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189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7"/>
      <c r="BH76" s="197"/>
    </row>
    <row r="77" spans="1:967" s="206" customFormat="1" ht="23.25" customHeight="1" x14ac:dyDescent="0.3">
      <c r="A77" s="170" t="s">
        <v>85</v>
      </c>
      <c r="B77" s="201">
        <v>2260123</v>
      </c>
      <c r="C77" s="196">
        <v>8155.29</v>
      </c>
      <c r="D77" s="202">
        <f>H77</f>
        <v>8155.25</v>
      </c>
      <c r="E77" s="202">
        <f>C77-D77</f>
        <v>3.999999999996362E-2</v>
      </c>
      <c r="F77" s="75">
        <f t="shared" si="56"/>
        <v>99.999509520814101</v>
      </c>
      <c r="G77" s="202">
        <v>8155.29</v>
      </c>
      <c r="H77" s="202">
        <v>8155.25</v>
      </c>
      <c r="I77" s="203">
        <f t="shared" si="52"/>
        <v>99.999509520814101</v>
      </c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204"/>
      <c r="Z77" s="204"/>
      <c r="AA77" s="204"/>
      <c r="AB77" s="204"/>
      <c r="AC77" s="4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205"/>
      <c r="BH77" s="205"/>
      <c r="AKE77" s="207"/>
    </row>
    <row r="78" spans="1:967" s="181" customFormat="1" ht="18.75" customHeight="1" x14ac:dyDescent="0.3">
      <c r="A78" s="208" t="s">
        <v>86</v>
      </c>
      <c r="B78" s="209">
        <v>223</v>
      </c>
      <c r="C78" s="210">
        <f t="shared" ref="C78:H78" si="61">SUM(C81:C84)</f>
        <v>1617802</v>
      </c>
      <c r="D78" s="210">
        <f t="shared" si="61"/>
        <v>1617755.93</v>
      </c>
      <c r="E78" s="210">
        <f t="shared" si="61"/>
        <v>46.070000000079744</v>
      </c>
      <c r="F78" s="96">
        <f t="shared" si="56"/>
        <v>99.997152309120636</v>
      </c>
      <c r="G78" s="210">
        <f t="shared" si="61"/>
        <v>1617802</v>
      </c>
      <c r="H78" s="210">
        <f t="shared" si="61"/>
        <v>1617755.93</v>
      </c>
      <c r="I78" s="210">
        <f t="shared" si="52"/>
        <v>99.997152309120636</v>
      </c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80"/>
      <c r="BH78" s="180"/>
    </row>
    <row r="79" spans="1:967" s="218" customFormat="1" ht="18.75" customHeight="1" x14ac:dyDescent="0.35">
      <c r="A79" s="212" t="s">
        <v>87</v>
      </c>
      <c r="B79" s="213" t="s">
        <v>88</v>
      </c>
      <c r="C79" s="214">
        <f>C82+C84</f>
        <v>227108</v>
      </c>
      <c r="D79" s="214">
        <f>D82+D84</f>
        <v>227063.51</v>
      </c>
      <c r="E79" s="214">
        <f t="shared" ref="E79:E84" si="62">C79-D79</f>
        <v>44.489999999990687</v>
      </c>
      <c r="F79" s="215">
        <f t="shared" si="56"/>
        <v>99.980410201313916</v>
      </c>
      <c r="G79" s="214">
        <f>G82+G84</f>
        <v>227108</v>
      </c>
      <c r="H79" s="214">
        <f>H82+H84</f>
        <v>227063.51</v>
      </c>
      <c r="I79" s="214">
        <f t="shared" si="52"/>
        <v>99.980410201313916</v>
      </c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17"/>
      <c r="BE79" s="217"/>
      <c r="BF79" s="217"/>
      <c r="BG79" s="217"/>
      <c r="BH79" s="217"/>
    </row>
    <row r="80" spans="1:967" s="218" customFormat="1" ht="18.75" customHeight="1" x14ac:dyDescent="0.35">
      <c r="A80" s="212" t="s">
        <v>89</v>
      </c>
      <c r="B80" s="213" t="s">
        <v>90</v>
      </c>
      <c r="C80" s="214">
        <f>C81+C83</f>
        <v>1390694</v>
      </c>
      <c r="D80" s="214">
        <f>D81+D83</f>
        <v>1390692.42</v>
      </c>
      <c r="E80" s="214">
        <f t="shared" si="62"/>
        <v>1.5800000000745058</v>
      </c>
      <c r="F80" s="215">
        <f t="shared" si="56"/>
        <v>99.999886387659686</v>
      </c>
      <c r="G80" s="214">
        <f>G81+G83</f>
        <v>1390694</v>
      </c>
      <c r="H80" s="214">
        <f>H81+H83</f>
        <v>1390692.42</v>
      </c>
      <c r="I80" s="214">
        <f t="shared" si="52"/>
        <v>99.999886387659686</v>
      </c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17"/>
      <c r="BE80" s="217"/>
      <c r="BF80" s="217"/>
      <c r="BG80" s="217"/>
      <c r="BH80" s="217"/>
    </row>
    <row r="81" spans="1:967" s="225" customFormat="1" ht="18.75" x14ac:dyDescent="0.3">
      <c r="A81" s="219" t="s">
        <v>91</v>
      </c>
      <c r="B81" s="220">
        <v>2413010</v>
      </c>
      <c r="C81" s="221">
        <v>1057035</v>
      </c>
      <c r="D81" s="187">
        <f t="shared" ref="D81:D84" si="63">H81</f>
        <v>1057033.42</v>
      </c>
      <c r="E81" s="187">
        <f t="shared" si="62"/>
        <v>1.5800000000745058</v>
      </c>
      <c r="F81" s="75">
        <f t="shared" si="56"/>
        <v>99.999850525290071</v>
      </c>
      <c r="G81" s="187">
        <v>1057035</v>
      </c>
      <c r="H81" s="187">
        <v>1057033.42</v>
      </c>
      <c r="I81" s="187">
        <f t="shared" si="52"/>
        <v>99.999850525290071</v>
      </c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222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  <c r="BB81" s="223"/>
      <c r="BC81" s="223"/>
      <c r="BD81" s="223"/>
      <c r="BE81" s="223"/>
      <c r="BF81" s="223"/>
      <c r="BG81" s="224"/>
      <c r="BH81" s="224"/>
    </row>
    <row r="82" spans="1:967" s="225" customFormat="1" ht="18.75" x14ac:dyDescent="0.3">
      <c r="A82" s="219" t="s">
        <v>92</v>
      </c>
      <c r="B82" s="220">
        <v>2413020</v>
      </c>
      <c r="C82" s="221">
        <v>164010</v>
      </c>
      <c r="D82" s="187">
        <f t="shared" si="63"/>
        <v>163965.56</v>
      </c>
      <c r="E82" s="187">
        <f t="shared" si="62"/>
        <v>44.440000000002328</v>
      </c>
      <c r="F82" s="75">
        <f t="shared" si="56"/>
        <v>99.972904091213948</v>
      </c>
      <c r="G82" s="187">
        <v>164010</v>
      </c>
      <c r="H82" s="187">
        <v>163965.56</v>
      </c>
      <c r="I82" s="187">
        <f t="shared" si="52"/>
        <v>99.972904091213948</v>
      </c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222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23"/>
      <c r="AP82" s="223"/>
      <c r="AQ82" s="223"/>
      <c r="AR82" s="223"/>
      <c r="AS82" s="223"/>
      <c r="AT82" s="223"/>
      <c r="AU82" s="223"/>
      <c r="AV82" s="223"/>
      <c r="AW82" s="223"/>
      <c r="AX82" s="223"/>
      <c r="AY82" s="223"/>
      <c r="AZ82" s="223"/>
      <c r="BA82" s="223"/>
      <c r="BB82" s="223"/>
      <c r="BC82" s="223"/>
      <c r="BD82" s="223"/>
      <c r="BE82" s="223"/>
      <c r="BF82" s="223"/>
      <c r="BG82" s="224"/>
      <c r="BH82" s="224"/>
    </row>
    <row r="83" spans="1:967" s="225" customFormat="1" ht="18.75" x14ac:dyDescent="0.3">
      <c r="A83" s="219" t="s">
        <v>93</v>
      </c>
      <c r="B83" s="220">
        <v>2413030</v>
      </c>
      <c r="C83" s="221">
        <v>333659</v>
      </c>
      <c r="D83" s="187">
        <f t="shared" si="63"/>
        <v>333659</v>
      </c>
      <c r="E83" s="187">
        <f t="shared" si="62"/>
        <v>0</v>
      </c>
      <c r="F83" s="75">
        <f t="shared" si="56"/>
        <v>100</v>
      </c>
      <c r="G83" s="187">
        <v>333659</v>
      </c>
      <c r="H83" s="187">
        <v>333659</v>
      </c>
      <c r="I83" s="187">
        <f t="shared" si="52"/>
        <v>100</v>
      </c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222"/>
      <c r="AD83" s="223"/>
      <c r="AE83" s="223"/>
      <c r="AF83" s="223"/>
      <c r="AG83" s="223"/>
      <c r="AH83" s="223"/>
      <c r="AI83" s="223"/>
      <c r="AJ83" s="223"/>
      <c r="AK83" s="223"/>
      <c r="AL83" s="223"/>
      <c r="AM83" s="223"/>
      <c r="AN83" s="223"/>
      <c r="AO83" s="223"/>
      <c r="AP83" s="223"/>
      <c r="AQ83" s="223"/>
      <c r="AR83" s="223"/>
      <c r="AS83" s="223"/>
      <c r="AT83" s="223"/>
      <c r="AU83" s="223"/>
      <c r="AV83" s="223"/>
      <c r="AW83" s="223"/>
      <c r="AX83" s="223"/>
      <c r="AY83" s="223"/>
      <c r="AZ83" s="223"/>
      <c r="BA83" s="223"/>
      <c r="BB83" s="223"/>
      <c r="BC83" s="223"/>
      <c r="BD83" s="223"/>
      <c r="BE83" s="223"/>
      <c r="BF83" s="223"/>
      <c r="BG83" s="224"/>
      <c r="BH83" s="224"/>
    </row>
    <row r="84" spans="1:967" s="229" customFormat="1" ht="18.75" x14ac:dyDescent="0.3">
      <c r="A84" s="226" t="s">
        <v>94</v>
      </c>
      <c r="B84" s="220">
        <v>2413050</v>
      </c>
      <c r="C84" s="221">
        <v>63098</v>
      </c>
      <c r="D84" s="173">
        <f t="shared" si="63"/>
        <v>63097.95</v>
      </c>
      <c r="E84" s="173">
        <f t="shared" si="62"/>
        <v>5.0000000002910383E-2</v>
      </c>
      <c r="F84" s="75">
        <f t="shared" si="56"/>
        <v>99.999920758185681</v>
      </c>
      <c r="G84" s="173">
        <v>63098</v>
      </c>
      <c r="H84" s="173">
        <v>63097.95</v>
      </c>
      <c r="I84" s="174">
        <f t="shared" si="52"/>
        <v>99.999920758185681</v>
      </c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4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8"/>
      <c r="BH84" s="228"/>
      <c r="AKE84" s="230"/>
    </row>
    <row r="85" spans="1:967" s="234" customFormat="1" ht="27" customHeight="1" x14ac:dyDescent="0.3">
      <c r="A85" s="231" t="s">
        <v>29</v>
      </c>
      <c r="B85" s="209">
        <v>225</v>
      </c>
      <c r="C85" s="210">
        <f>SUM(C86:C96)</f>
        <v>322382</v>
      </c>
      <c r="D85" s="210">
        <f>SUM(D86:D96)</f>
        <v>322380.81</v>
      </c>
      <c r="E85" s="210">
        <f>SUM(E86:E96)</f>
        <v>1.1900000000059663</v>
      </c>
      <c r="F85" s="96">
        <f t="shared" si="56"/>
        <v>99.999630872691398</v>
      </c>
      <c r="G85" s="210">
        <f>SUM(G86:G96)</f>
        <v>322382</v>
      </c>
      <c r="H85" s="210">
        <f>SUM(H86:H96)</f>
        <v>322380.81</v>
      </c>
      <c r="I85" s="210">
        <f t="shared" si="52"/>
        <v>99.999630872691398</v>
      </c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32"/>
      <c r="AD85" s="232"/>
      <c r="AE85" s="232"/>
      <c r="AF85" s="232"/>
      <c r="AG85" s="232"/>
      <c r="AH85" s="232"/>
      <c r="AI85" s="232"/>
      <c r="AJ85" s="232"/>
      <c r="AK85" s="232"/>
      <c r="AL85" s="232"/>
      <c r="AM85" s="232"/>
      <c r="AN85" s="232"/>
      <c r="AO85" s="232"/>
      <c r="AP85" s="232"/>
      <c r="AQ85" s="232"/>
      <c r="AR85" s="232"/>
      <c r="AS85" s="232"/>
      <c r="AT85" s="232"/>
      <c r="AU85" s="232"/>
      <c r="AV85" s="232"/>
      <c r="AW85" s="232"/>
      <c r="AX85" s="232"/>
      <c r="AY85" s="232"/>
      <c r="AZ85" s="232"/>
      <c r="BA85" s="232"/>
      <c r="BB85" s="232"/>
      <c r="BC85" s="232"/>
      <c r="BD85" s="232"/>
      <c r="BE85" s="232"/>
      <c r="BF85" s="232"/>
      <c r="BG85" s="233"/>
      <c r="BH85" s="233"/>
    </row>
    <row r="86" spans="1:967" s="237" customFormat="1" ht="20.25" customHeight="1" x14ac:dyDescent="0.3">
      <c r="A86" s="219" t="s">
        <v>95</v>
      </c>
      <c r="B86" s="220">
        <v>2250001</v>
      </c>
      <c r="C86" s="221">
        <v>24048</v>
      </c>
      <c r="D86" s="187">
        <f t="shared" ref="D86:D96" si="64">H86</f>
        <v>24048</v>
      </c>
      <c r="E86" s="187">
        <f t="shared" ref="E86:E96" si="65">C86-D86</f>
        <v>0</v>
      </c>
      <c r="F86" s="75">
        <f t="shared" si="56"/>
        <v>100</v>
      </c>
      <c r="G86" s="187">
        <v>24048</v>
      </c>
      <c r="H86" s="187">
        <v>24048</v>
      </c>
      <c r="I86" s="187">
        <f t="shared" si="52"/>
        <v>100</v>
      </c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222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35"/>
      <c r="AT86" s="235"/>
      <c r="AU86" s="235"/>
      <c r="AV86" s="235"/>
      <c r="AW86" s="235"/>
      <c r="AX86" s="235"/>
      <c r="AY86" s="235"/>
      <c r="AZ86" s="235"/>
      <c r="BA86" s="235"/>
      <c r="BB86" s="235"/>
      <c r="BC86" s="235"/>
      <c r="BD86" s="235"/>
      <c r="BE86" s="235"/>
      <c r="BF86" s="235"/>
      <c r="BG86" s="236"/>
      <c r="BH86" s="236"/>
    </row>
    <row r="87" spans="1:967" ht="34.5" customHeight="1" x14ac:dyDescent="0.3">
      <c r="A87" s="238" t="s">
        <v>96</v>
      </c>
      <c r="B87" s="239">
        <v>2250106</v>
      </c>
      <c r="C87" s="240">
        <v>178083</v>
      </c>
      <c r="D87" s="173">
        <f t="shared" si="64"/>
        <v>178082.4</v>
      </c>
      <c r="E87" s="173">
        <f t="shared" si="65"/>
        <v>0.60000000000582077</v>
      </c>
      <c r="F87" s="75">
        <f t="shared" si="56"/>
        <v>99.999663078452187</v>
      </c>
      <c r="G87" s="173">
        <v>178083</v>
      </c>
      <c r="H87" s="173">
        <v>178082.4</v>
      </c>
      <c r="I87" s="174">
        <f t="shared" si="52"/>
        <v>99.999663078452187</v>
      </c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4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6"/>
      <c r="BH87" s="6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  <c r="IW87" s="7"/>
      <c r="IX87" s="7"/>
      <c r="IY87" s="7"/>
      <c r="IZ87" s="7"/>
      <c r="JA87" s="7"/>
      <c r="JB87" s="7"/>
      <c r="JC87" s="7"/>
      <c r="JD87" s="7"/>
      <c r="JE87" s="7"/>
      <c r="JF87" s="7"/>
      <c r="JG87" s="7"/>
      <c r="JH87" s="7"/>
      <c r="JI87" s="7"/>
      <c r="JJ87" s="7"/>
      <c r="JK87" s="7"/>
      <c r="JL87" s="7"/>
      <c r="JM87" s="7"/>
      <c r="JN87" s="7"/>
      <c r="JO87" s="7"/>
      <c r="JP87" s="7"/>
      <c r="JQ87" s="7"/>
      <c r="JR87" s="7"/>
      <c r="JS87" s="7"/>
      <c r="JT87" s="7"/>
      <c r="JU87" s="7"/>
      <c r="JV87" s="7"/>
      <c r="JW87" s="7"/>
      <c r="JX87" s="7"/>
      <c r="JY87" s="7"/>
      <c r="JZ87" s="7"/>
      <c r="KA87" s="7"/>
      <c r="KB87" s="7"/>
      <c r="KC87" s="7"/>
      <c r="KD87" s="7"/>
      <c r="KE87" s="7"/>
      <c r="KF87" s="7"/>
      <c r="KG87" s="7"/>
      <c r="KH87" s="7"/>
      <c r="KI87" s="7"/>
      <c r="KJ87" s="7"/>
      <c r="KK87" s="7"/>
      <c r="KL87" s="7"/>
      <c r="KM87" s="7"/>
      <c r="KN87" s="7"/>
      <c r="KO87" s="7"/>
      <c r="KP87" s="7"/>
      <c r="KQ87" s="7"/>
      <c r="KR87" s="7"/>
      <c r="KS87" s="7"/>
      <c r="KT87" s="7"/>
      <c r="KU87" s="7"/>
      <c r="KV87" s="7"/>
      <c r="KW87" s="7"/>
      <c r="KX87" s="7"/>
      <c r="KY87" s="7"/>
      <c r="KZ87" s="7"/>
      <c r="LA87" s="7"/>
      <c r="LB87" s="7"/>
      <c r="LC87" s="7"/>
      <c r="LD87" s="7"/>
      <c r="LE87" s="7"/>
      <c r="LF87" s="7"/>
      <c r="LG87" s="7"/>
      <c r="LH87" s="7"/>
      <c r="LI87" s="7"/>
      <c r="LJ87" s="7"/>
      <c r="LK87" s="7"/>
      <c r="LL87" s="7"/>
      <c r="LM87" s="7"/>
      <c r="LN87" s="7"/>
      <c r="LO87" s="7"/>
      <c r="LP87" s="7"/>
      <c r="LQ87" s="7"/>
      <c r="LR87" s="7"/>
      <c r="LS87" s="7"/>
      <c r="LT87" s="7"/>
      <c r="LU87" s="7"/>
      <c r="LV87" s="7"/>
      <c r="LW87" s="7"/>
      <c r="LX87" s="7"/>
      <c r="LY87" s="7"/>
      <c r="LZ87" s="7"/>
      <c r="MA87" s="7"/>
      <c r="MB87" s="7"/>
      <c r="MC87" s="7"/>
      <c r="MD87" s="7"/>
      <c r="ME87" s="7"/>
      <c r="MF87" s="7"/>
      <c r="MG87" s="7"/>
      <c r="MH87" s="7"/>
      <c r="MI87" s="7"/>
      <c r="MJ87" s="7"/>
      <c r="MK87" s="7"/>
      <c r="ML87" s="7"/>
      <c r="MM87" s="7"/>
      <c r="MN87" s="7"/>
      <c r="MO87" s="7"/>
      <c r="MP87" s="7"/>
      <c r="MQ87" s="7"/>
      <c r="MR87" s="7"/>
      <c r="MS87" s="7"/>
      <c r="MT87" s="7"/>
      <c r="MU87" s="7"/>
      <c r="MV87" s="7"/>
      <c r="MW87" s="7"/>
      <c r="MX87" s="7"/>
      <c r="MY87" s="7"/>
      <c r="MZ87" s="7"/>
      <c r="NA87" s="7"/>
      <c r="NB87" s="7"/>
      <c r="NC87" s="7"/>
      <c r="ND87" s="7"/>
      <c r="NE87" s="7"/>
      <c r="NF87" s="7"/>
      <c r="NG87" s="7"/>
      <c r="NH87" s="7"/>
      <c r="NI87" s="7"/>
      <c r="NJ87" s="7"/>
      <c r="NK87" s="7"/>
      <c r="NL87" s="7"/>
      <c r="NM87" s="7"/>
      <c r="NN87" s="7"/>
      <c r="NO87" s="7"/>
      <c r="NP87" s="7"/>
      <c r="NQ87" s="7"/>
      <c r="NR87" s="7"/>
      <c r="NS87" s="7"/>
      <c r="NT87" s="7"/>
      <c r="NU87" s="7"/>
      <c r="NV87" s="7"/>
      <c r="NW87" s="7"/>
      <c r="NX87" s="7"/>
      <c r="NY87" s="7"/>
      <c r="NZ87" s="7"/>
      <c r="OA87" s="7"/>
      <c r="OB87" s="7"/>
      <c r="OC87" s="7"/>
      <c r="OD87" s="7"/>
      <c r="OE87" s="7"/>
      <c r="OF87" s="7"/>
      <c r="OG87" s="7"/>
      <c r="OH87" s="7"/>
      <c r="OI87" s="7"/>
      <c r="OJ87" s="7"/>
      <c r="OK87" s="7"/>
      <c r="OL87" s="7"/>
      <c r="OM87" s="7"/>
      <c r="ON87" s="7"/>
      <c r="OO87" s="7"/>
      <c r="OP87" s="7"/>
      <c r="OQ87" s="7"/>
      <c r="OR87" s="7"/>
      <c r="OS87" s="7"/>
      <c r="OT87" s="7"/>
      <c r="OU87" s="7"/>
      <c r="OV87" s="7"/>
      <c r="OW87" s="7"/>
      <c r="OX87" s="7"/>
      <c r="OY87" s="7"/>
      <c r="OZ87" s="7"/>
      <c r="PA87" s="7"/>
      <c r="PB87" s="7"/>
      <c r="PC87" s="7"/>
      <c r="PD87" s="7"/>
      <c r="PE87" s="7"/>
      <c r="PF87" s="7"/>
      <c r="PG87" s="7"/>
      <c r="PH87" s="7"/>
      <c r="PI87" s="7"/>
      <c r="PJ87" s="7"/>
      <c r="PK87" s="7"/>
      <c r="PL87" s="7"/>
      <c r="PM87" s="7"/>
      <c r="PN87" s="7"/>
      <c r="PO87" s="7"/>
      <c r="PP87" s="7"/>
      <c r="PQ87" s="7"/>
      <c r="PR87" s="7"/>
      <c r="PS87" s="7"/>
      <c r="PT87" s="7"/>
      <c r="PU87" s="7"/>
      <c r="PV87" s="7"/>
      <c r="PW87" s="7"/>
      <c r="PX87" s="7"/>
      <c r="PY87" s="7"/>
      <c r="PZ87" s="7"/>
      <c r="QA87" s="7"/>
      <c r="QB87" s="7"/>
      <c r="QC87" s="7"/>
      <c r="QD87" s="7"/>
      <c r="QE87" s="7"/>
      <c r="QF87" s="7"/>
      <c r="QG87" s="7"/>
      <c r="QH87" s="7"/>
      <c r="QI87" s="7"/>
      <c r="QJ87" s="7"/>
      <c r="QK87" s="7"/>
      <c r="QL87" s="7"/>
      <c r="QM87" s="7"/>
      <c r="QN87" s="7"/>
      <c r="QO87" s="7"/>
      <c r="QP87" s="7"/>
      <c r="QQ87" s="7"/>
      <c r="QR87" s="7"/>
      <c r="QS87" s="7"/>
      <c r="QT87" s="7"/>
      <c r="QU87" s="7"/>
      <c r="QV87" s="7"/>
      <c r="QW87" s="7"/>
      <c r="QX87" s="7"/>
      <c r="QY87" s="7"/>
      <c r="QZ87" s="7"/>
      <c r="RA87" s="7"/>
      <c r="RB87" s="7"/>
      <c r="RC87" s="7"/>
      <c r="RD87" s="7"/>
      <c r="RE87" s="7"/>
      <c r="RF87" s="7"/>
      <c r="RG87" s="7"/>
      <c r="RH87" s="7"/>
      <c r="RI87" s="7"/>
      <c r="RJ87" s="7"/>
      <c r="RK87" s="7"/>
      <c r="RL87" s="7"/>
      <c r="RM87" s="7"/>
      <c r="RN87" s="7"/>
      <c r="RO87" s="7"/>
      <c r="RP87" s="7"/>
      <c r="RQ87" s="7"/>
      <c r="RR87" s="7"/>
      <c r="RS87" s="7"/>
      <c r="RT87" s="7"/>
      <c r="RU87" s="7"/>
      <c r="RV87" s="7"/>
      <c r="RW87" s="7"/>
      <c r="RX87" s="7"/>
      <c r="RY87" s="7"/>
      <c r="RZ87" s="7"/>
      <c r="SA87" s="7"/>
      <c r="SB87" s="7"/>
      <c r="SC87" s="7"/>
      <c r="SD87" s="7"/>
      <c r="SE87" s="7"/>
      <c r="SF87" s="7"/>
      <c r="SG87" s="7"/>
      <c r="SH87" s="7"/>
      <c r="SI87" s="7"/>
      <c r="SJ87" s="7"/>
      <c r="SK87" s="7"/>
      <c r="SL87" s="7"/>
      <c r="SM87" s="7"/>
      <c r="SN87" s="7"/>
      <c r="SO87" s="7"/>
      <c r="SP87" s="7"/>
      <c r="SQ87" s="7"/>
      <c r="SR87" s="7"/>
      <c r="SS87" s="7"/>
      <c r="ST87" s="7"/>
      <c r="SU87" s="7"/>
      <c r="SV87" s="7"/>
      <c r="SW87" s="7"/>
      <c r="SX87" s="7"/>
      <c r="SY87" s="7"/>
      <c r="SZ87" s="7"/>
      <c r="TA87" s="7"/>
      <c r="TB87" s="7"/>
      <c r="TC87" s="7"/>
      <c r="TD87" s="7"/>
      <c r="TE87" s="7"/>
      <c r="TF87" s="7"/>
      <c r="TG87" s="7"/>
      <c r="TH87" s="7"/>
      <c r="TI87" s="7"/>
      <c r="TJ87" s="7"/>
      <c r="TK87" s="7"/>
      <c r="TL87" s="7"/>
      <c r="TM87" s="7"/>
      <c r="TN87" s="7"/>
      <c r="TO87" s="7"/>
      <c r="TP87" s="7"/>
      <c r="TQ87" s="7"/>
      <c r="TR87" s="7"/>
      <c r="TS87" s="7"/>
      <c r="TT87" s="7"/>
      <c r="TU87" s="7"/>
      <c r="TV87" s="7"/>
      <c r="TW87" s="7"/>
      <c r="TX87" s="7"/>
      <c r="TY87" s="7"/>
      <c r="TZ87" s="7"/>
      <c r="UA87" s="7"/>
      <c r="UB87" s="7"/>
      <c r="UC87" s="7"/>
      <c r="UD87" s="7"/>
      <c r="UE87" s="7"/>
      <c r="UF87" s="7"/>
      <c r="UG87" s="7"/>
      <c r="UH87" s="7"/>
      <c r="UI87" s="7"/>
      <c r="UJ87" s="7"/>
      <c r="UK87" s="7"/>
      <c r="UL87" s="7"/>
      <c r="UM87" s="7"/>
      <c r="UN87" s="7"/>
      <c r="UO87" s="7"/>
      <c r="UP87" s="7"/>
      <c r="UQ87" s="7"/>
      <c r="UR87" s="7"/>
      <c r="US87" s="7"/>
      <c r="UT87" s="7"/>
      <c r="UU87" s="7"/>
      <c r="UV87" s="7"/>
      <c r="UW87" s="7"/>
      <c r="UX87" s="7"/>
      <c r="UY87" s="7"/>
      <c r="UZ87" s="7"/>
      <c r="VA87" s="7"/>
      <c r="VB87" s="7"/>
      <c r="VC87" s="7"/>
      <c r="VD87" s="7"/>
      <c r="VE87" s="7"/>
      <c r="VF87" s="7"/>
      <c r="VG87" s="7"/>
      <c r="VH87" s="7"/>
      <c r="VI87" s="7"/>
      <c r="VJ87" s="7"/>
      <c r="VK87" s="7"/>
      <c r="VL87" s="7"/>
      <c r="VM87" s="7"/>
      <c r="VN87" s="7"/>
      <c r="VO87" s="7"/>
      <c r="VP87" s="7"/>
      <c r="VQ87" s="7"/>
      <c r="VR87" s="7"/>
      <c r="VS87" s="7"/>
      <c r="VT87" s="7"/>
      <c r="VU87" s="7"/>
      <c r="VV87" s="7"/>
      <c r="VW87" s="7"/>
      <c r="VX87" s="7"/>
      <c r="VY87" s="7"/>
      <c r="VZ87" s="7"/>
      <c r="WA87" s="7"/>
      <c r="WB87" s="7"/>
      <c r="WC87" s="7"/>
      <c r="WD87" s="7"/>
      <c r="WE87" s="7"/>
      <c r="WF87" s="7"/>
      <c r="WG87" s="7"/>
      <c r="WH87" s="7"/>
      <c r="WI87" s="7"/>
      <c r="WJ87" s="7"/>
      <c r="WK87" s="7"/>
      <c r="WL87" s="7"/>
      <c r="WM87" s="7"/>
      <c r="WN87" s="7"/>
      <c r="WO87" s="7"/>
      <c r="WP87" s="7"/>
      <c r="WQ87" s="7"/>
      <c r="WR87" s="7"/>
      <c r="WS87" s="7"/>
      <c r="WT87" s="7"/>
      <c r="WU87" s="7"/>
      <c r="WV87" s="7"/>
      <c r="WW87" s="7"/>
      <c r="WX87" s="7"/>
      <c r="WY87" s="7"/>
      <c r="WZ87" s="7"/>
      <c r="XA87" s="7"/>
      <c r="XB87" s="7"/>
      <c r="XC87" s="7"/>
      <c r="XD87" s="7"/>
      <c r="XE87" s="7"/>
      <c r="XF87" s="7"/>
      <c r="XG87" s="7"/>
      <c r="XH87" s="7"/>
      <c r="XI87" s="7"/>
      <c r="XJ87" s="7"/>
      <c r="XK87" s="7"/>
      <c r="XL87" s="7"/>
      <c r="XM87" s="7"/>
      <c r="XN87" s="7"/>
      <c r="XO87" s="7"/>
      <c r="XP87" s="7"/>
      <c r="XQ87" s="7"/>
      <c r="XR87" s="7"/>
      <c r="XS87" s="7"/>
      <c r="XT87" s="7"/>
      <c r="XU87" s="7"/>
      <c r="XV87" s="7"/>
      <c r="XW87" s="7"/>
      <c r="XX87" s="7"/>
      <c r="XY87" s="7"/>
      <c r="XZ87" s="7"/>
      <c r="YA87" s="7"/>
      <c r="YB87" s="7"/>
      <c r="YC87" s="7"/>
      <c r="YD87" s="7"/>
      <c r="YE87" s="7"/>
      <c r="YF87" s="7"/>
      <c r="YG87" s="7"/>
      <c r="YH87" s="7"/>
      <c r="YI87" s="7"/>
      <c r="YJ87" s="7"/>
      <c r="YK87" s="7"/>
      <c r="YL87" s="7"/>
      <c r="YM87" s="7"/>
      <c r="YN87" s="7"/>
      <c r="YO87" s="7"/>
      <c r="YP87" s="7"/>
      <c r="YQ87" s="7"/>
      <c r="YR87" s="7"/>
      <c r="YS87" s="7"/>
      <c r="YT87" s="7"/>
      <c r="YU87" s="7"/>
      <c r="YV87" s="7"/>
      <c r="YW87" s="7"/>
      <c r="YX87" s="7"/>
      <c r="YY87" s="7"/>
      <c r="YZ87" s="7"/>
      <c r="ZA87" s="7"/>
      <c r="ZB87" s="7"/>
      <c r="ZC87" s="7"/>
      <c r="ZD87" s="7"/>
      <c r="ZE87" s="7"/>
      <c r="ZF87" s="7"/>
      <c r="ZG87" s="7"/>
      <c r="ZH87" s="7"/>
      <c r="ZI87" s="7"/>
      <c r="ZJ87" s="7"/>
      <c r="ZK87" s="7"/>
      <c r="ZL87" s="7"/>
      <c r="ZM87" s="7"/>
      <c r="ZN87" s="7"/>
      <c r="ZO87" s="7"/>
      <c r="ZP87" s="7"/>
      <c r="ZQ87" s="7"/>
      <c r="ZR87" s="7"/>
      <c r="ZS87" s="7"/>
      <c r="ZT87" s="7"/>
      <c r="ZU87" s="7"/>
      <c r="ZV87" s="7"/>
      <c r="ZW87" s="7"/>
      <c r="ZX87" s="7"/>
      <c r="ZY87" s="7"/>
      <c r="ZZ87" s="7"/>
      <c r="AAA87" s="7"/>
      <c r="AAB87" s="7"/>
      <c r="AAC87" s="7"/>
      <c r="AAD87" s="7"/>
      <c r="AAE87" s="7"/>
      <c r="AAF87" s="7"/>
      <c r="AAG87" s="7"/>
      <c r="AAH87" s="7"/>
      <c r="AAI87" s="7"/>
      <c r="AAJ87" s="7"/>
      <c r="AAK87" s="7"/>
      <c r="AAL87" s="7"/>
      <c r="AAM87" s="7"/>
      <c r="AAN87" s="7"/>
      <c r="AAO87" s="7"/>
      <c r="AAP87" s="7"/>
      <c r="AAQ87" s="7"/>
      <c r="AAR87" s="7"/>
      <c r="AAS87" s="7"/>
      <c r="AAT87" s="7"/>
      <c r="AAU87" s="7"/>
      <c r="AAV87" s="7"/>
      <c r="AAW87" s="7"/>
      <c r="AAX87" s="7"/>
      <c r="AAY87" s="7"/>
      <c r="AAZ87" s="7"/>
      <c r="ABA87" s="7"/>
      <c r="ABB87" s="7"/>
      <c r="ABC87" s="7"/>
      <c r="ABD87" s="7"/>
      <c r="ABE87" s="7"/>
      <c r="ABF87" s="7"/>
      <c r="ABG87" s="7"/>
      <c r="ABH87" s="7"/>
      <c r="ABI87" s="7"/>
      <c r="ABJ87" s="7"/>
      <c r="ABK87" s="7"/>
      <c r="ABL87" s="7"/>
      <c r="ABM87" s="7"/>
      <c r="ABN87" s="7"/>
      <c r="ABO87" s="7"/>
      <c r="ABP87" s="7"/>
      <c r="ABQ87" s="7"/>
      <c r="ABR87" s="7"/>
      <c r="ABS87" s="7"/>
      <c r="ABT87" s="7"/>
      <c r="ABU87" s="7"/>
      <c r="ABV87" s="7"/>
      <c r="ABW87" s="7"/>
      <c r="ABX87" s="7"/>
      <c r="ABY87" s="7"/>
      <c r="ABZ87" s="7"/>
      <c r="ACA87" s="7"/>
      <c r="ACB87" s="7"/>
      <c r="ACC87" s="7"/>
      <c r="ACD87" s="7"/>
      <c r="ACE87" s="7"/>
      <c r="ACF87" s="7"/>
      <c r="ACG87" s="7"/>
      <c r="ACH87" s="7"/>
      <c r="ACI87" s="7"/>
      <c r="ACJ87" s="7"/>
      <c r="ACK87" s="7"/>
      <c r="ACL87" s="7"/>
      <c r="ACM87" s="7"/>
      <c r="ACN87" s="7"/>
      <c r="ACO87" s="7"/>
      <c r="ACP87" s="7"/>
      <c r="ACQ87" s="7"/>
      <c r="ACR87" s="7"/>
      <c r="ACS87" s="7"/>
      <c r="ACT87" s="7"/>
      <c r="ACU87" s="7"/>
      <c r="ACV87" s="7"/>
      <c r="ACW87" s="7"/>
      <c r="ACX87" s="7"/>
      <c r="ACY87" s="7"/>
      <c r="ACZ87" s="7"/>
      <c r="ADA87" s="7"/>
      <c r="ADB87" s="7"/>
      <c r="ADC87" s="7"/>
      <c r="ADD87" s="7"/>
      <c r="ADE87" s="7"/>
      <c r="ADF87" s="7"/>
      <c r="ADG87" s="7"/>
      <c r="ADH87" s="7"/>
      <c r="ADI87" s="7"/>
      <c r="ADJ87" s="7"/>
      <c r="ADK87" s="7"/>
      <c r="ADL87" s="7"/>
      <c r="ADM87" s="7"/>
      <c r="ADN87" s="7"/>
      <c r="ADO87" s="7"/>
      <c r="ADP87" s="7"/>
      <c r="ADQ87" s="7"/>
      <c r="ADR87" s="7"/>
      <c r="ADS87" s="7"/>
      <c r="ADT87" s="7"/>
      <c r="ADU87" s="7"/>
      <c r="ADV87" s="7"/>
      <c r="ADW87" s="7"/>
      <c r="ADX87" s="7"/>
      <c r="ADY87" s="7"/>
      <c r="ADZ87" s="7"/>
      <c r="AEA87" s="7"/>
      <c r="AEB87" s="7"/>
      <c r="AEC87" s="7"/>
      <c r="AED87" s="7"/>
      <c r="AEE87" s="7"/>
      <c r="AEF87" s="7"/>
      <c r="AEG87" s="7"/>
      <c r="AEH87" s="7"/>
      <c r="AEI87" s="7"/>
      <c r="AEJ87" s="7"/>
      <c r="AEK87" s="7"/>
      <c r="AEL87" s="7"/>
      <c r="AEM87" s="7"/>
      <c r="AEN87" s="7"/>
      <c r="AEO87" s="7"/>
      <c r="AEP87" s="7"/>
      <c r="AEQ87" s="7"/>
      <c r="AER87" s="7"/>
      <c r="AES87" s="7"/>
      <c r="AET87" s="7"/>
      <c r="AEU87" s="7"/>
      <c r="AEV87" s="7"/>
      <c r="AEW87" s="7"/>
      <c r="AEX87" s="7"/>
      <c r="AEY87" s="7"/>
      <c r="AEZ87" s="7"/>
      <c r="AFA87" s="7"/>
      <c r="AFB87" s="7"/>
      <c r="AFC87" s="7"/>
      <c r="AFD87" s="7"/>
      <c r="AFE87" s="7"/>
      <c r="AFF87" s="7"/>
      <c r="AFG87" s="7"/>
      <c r="AFH87" s="7"/>
      <c r="AFI87" s="7"/>
      <c r="AFJ87" s="7"/>
      <c r="AFK87" s="7"/>
      <c r="AFL87" s="7"/>
      <c r="AFM87" s="7"/>
      <c r="AFN87" s="7"/>
      <c r="AFO87" s="7"/>
      <c r="AFP87" s="7"/>
      <c r="AFQ87" s="7"/>
      <c r="AFR87" s="7"/>
      <c r="AFS87" s="7"/>
      <c r="AFT87" s="7"/>
      <c r="AFU87" s="7"/>
      <c r="AFV87" s="7"/>
      <c r="AFW87" s="7"/>
      <c r="AFX87" s="7"/>
      <c r="AFY87" s="7"/>
      <c r="AFZ87" s="7"/>
      <c r="AGA87" s="7"/>
      <c r="AGB87" s="7"/>
      <c r="AGC87" s="7"/>
      <c r="AGD87" s="7"/>
      <c r="AGE87" s="7"/>
      <c r="AGF87" s="7"/>
      <c r="AGG87" s="7"/>
      <c r="AGH87" s="7"/>
      <c r="AGI87" s="7"/>
      <c r="AGJ87" s="7"/>
      <c r="AGK87" s="7"/>
      <c r="AGL87" s="7"/>
      <c r="AGM87" s="7"/>
      <c r="AGN87" s="7"/>
      <c r="AGO87" s="7"/>
      <c r="AGP87" s="7"/>
      <c r="AGQ87" s="7"/>
      <c r="AGR87" s="7"/>
      <c r="AGS87" s="7"/>
      <c r="AGT87" s="7"/>
      <c r="AGU87" s="7"/>
      <c r="AGV87" s="7"/>
      <c r="AGW87" s="7"/>
      <c r="AGX87" s="7"/>
      <c r="AGY87" s="7"/>
      <c r="AGZ87" s="7"/>
      <c r="AHA87" s="7"/>
      <c r="AHB87" s="7"/>
      <c r="AHC87" s="7"/>
      <c r="AHD87" s="7"/>
      <c r="AHE87" s="7"/>
      <c r="AHF87" s="7"/>
      <c r="AHG87" s="7"/>
      <c r="AHH87" s="7"/>
      <c r="AHI87" s="7"/>
      <c r="AHJ87" s="7"/>
      <c r="AHK87" s="7"/>
      <c r="AHL87" s="7"/>
      <c r="AHM87" s="7"/>
      <c r="AHN87" s="7"/>
      <c r="AHO87" s="7"/>
      <c r="AHP87" s="7"/>
      <c r="AHQ87" s="7"/>
      <c r="AHR87" s="7"/>
      <c r="AHS87" s="7"/>
      <c r="AHT87" s="7"/>
      <c r="AHU87" s="7"/>
      <c r="AHV87" s="7"/>
      <c r="AHW87" s="7"/>
      <c r="AHX87" s="7"/>
      <c r="AHY87" s="7"/>
      <c r="AHZ87" s="7"/>
      <c r="AIA87" s="7"/>
      <c r="AIB87" s="7"/>
      <c r="AIC87" s="7"/>
      <c r="AID87" s="7"/>
      <c r="AIE87" s="7"/>
      <c r="AIF87" s="7"/>
      <c r="AIG87" s="7"/>
      <c r="AIH87" s="7"/>
      <c r="AII87" s="7"/>
      <c r="AIJ87" s="7"/>
      <c r="AIK87" s="7"/>
      <c r="AIL87" s="7"/>
      <c r="AIM87" s="7"/>
      <c r="AIN87" s="7"/>
      <c r="AIO87" s="7"/>
      <c r="AIP87" s="7"/>
      <c r="AIQ87" s="7"/>
      <c r="AIR87" s="7"/>
      <c r="AIS87" s="7"/>
      <c r="AIT87" s="7"/>
      <c r="AIU87" s="7"/>
      <c r="AIV87" s="7"/>
      <c r="AIW87" s="7"/>
      <c r="AIX87" s="7"/>
      <c r="AIY87" s="7"/>
      <c r="AIZ87" s="7"/>
      <c r="AJA87" s="7"/>
      <c r="AJB87" s="7"/>
      <c r="AJC87" s="7"/>
      <c r="AJD87" s="7"/>
      <c r="AJE87" s="7"/>
      <c r="AJF87" s="7"/>
      <c r="AJG87" s="7"/>
      <c r="AJH87" s="7"/>
      <c r="AJI87" s="7"/>
      <c r="AJJ87" s="7"/>
      <c r="AJK87" s="7"/>
      <c r="AJL87" s="7"/>
      <c r="AJM87" s="7"/>
      <c r="AJN87" s="7"/>
      <c r="AJO87" s="7"/>
      <c r="AJP87" s="7"/>
      <c r="AJQ87" s="7"/>
      <c r="AJR87" s="7"/>
      <c r="AJS87" s="7"/>
      <c r="AJT87" s="7"/>
      <c r="AJU87" s="7"/>
      <c r="AJV87" s="7"/>
      <c r="AJW87" s="7"/>
      <c r="AJX87" s="7"/>
      <c r="AJY87" s="7"/>
      <c r="AJZ87" s="7"/>
      <c r="AKA87" s="7"/>
      <c r="AKB87" s="7"/>
      <c r="AKC87" s="7"/>
      <c r="AKD87" s="7"/>
    </row>
    <row r="88" spans="1:967" ht="34.5" customHeight="1" x14ac:dyDescent="0.3">
      <c r="A88" s="238" t="s">
        <v>97</v>
      </c>
      <c r="B88" s="239">
        <v>2250114</v>
      </c>
      <c r="C88" s="240"/>
      <c r="D88" s="173">
        <f t="shared" si="64"/>
        <v>0</v>
      </c>
      <c r="E88" s="173">
        <f t="shared" si="65"/>
        <v>0</v>
      </c>
      <c r="F88" s="75" t="e">
        <f t="shared" si="56"/>
        <v>#DIV/0!</v>
      </c>
      <c r="G88" s="173">
        <v>0</v>
      </c>
      <c r="H88" s="173">
        <v>0</v>
      </c>
      <c r="I88" s="174" t="e">
        <f t="shared" si="52"/>
        <v>#DIV/0!</v>
      </c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4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6"/>
      <c r="BH88" s="6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  <c r="IW88" s="7"/>
      <c r="IX88" s="7"/>
      <c r="IY88" s="7"/>
      <c r="IZ88" s="7"/>
      <c r="JA88" s="7"/>
      <c r="JB88" s="7"/>
      <c r="JC88" s="7"/>
      <c r="JD88" s="7"/>
      <c r="JE88" s="7"/>
      <c r="JF88" s="7"/>
      <c r="JG88" s="7"/>
      <c r="JH88" s="7"/>
      <c r="JI88" s="7"/>
      <c r="JJ88" s="7"/>
      <c r="JK88" s="7"/>
      <c r="JL88" s="7"/>
      <c r="JM88" s="7"/>
      <c r="JN88" s="7"/>
      <c r="JO88" s="7"/>
      <c r="JP88" s="7"/>
      <c r="JQ88" s="7"/>
      <c r="JR88" s="7"/>
      <c r="JS88" s="7"/>
      <c r="JT88" s="7"/>
      <c r="JU88" s="7"/>
      <c r="JV88" s="7"/>
      <c r="JW88" s="7"/>
      <c r="JX88" s="7"/>
      <c r="JY88" s="7"/>
      <c r="JZ88" s="7"/>
      <c r="KA88" s="7"/>
      <c r="KB88" s="7"/>
      <c r="KC88" s="7"/>
      <c r="KD88" s="7"/>
      <c r="KE88" s="7"/>
      <c r="KF88" s="7"/>
      <c r="KG88" s="7"/>
      <c r="KH88" s="7"/>
      <c r="KI88" s="7"/>
      <c r="KJ88" s="7"/>
      <c r="KK88" s="7"/>
      <c r="KL88" s="7"/>
      <c r="KM88" s="7"/>
      <c r="KN88" s="7"/>
      <c r="KO88" s="7"/>
      <c r="KP88" s="7"/>
      <c r="KQ88" s="7"/>
      <c r="KR88" s="7"/>
      <c r="KS88" s="7"/>
      <c r="KT88" s="7"/>
      <c r="KU88" s="7"/>
      <c r="KV88" s="7"/>
      <c r="KW88" s="7"/>
      <c r="KX88" s="7"/>
      <c r="KY88" s="7"/>
      <c r="KZ88" s="7"/>
      <c r="LA88" s="7"/>
      <c r="LB88" s="7"/>
      <c r="LC88" s="7"/>
      <c r="LD88" s="7"/>
      <c r="LE88" s="7"/>
      <c r="LF88" s="7"/>
      <c r="LG88" s="7"/>
      <c r="LH88" s="7"/>
      <c r="LI88" s="7"/>
      <c r="LJ88" s="7"/>
      <c r="LK88" s="7"/>
      <c r="LL88" s="7"/>
      <c r="LM88" s="7"/>
      <c r="LN88" s="7"/>
      <c r="LO88" s="7"/>
      <c r="LP88" s="7"/>
      <c r="LQ88" s="7"/>
      <c r="LR88" s="7"/>
      <c r="LS88" s="7"/>
      <c r="LT88" s="7"/>
      <c r="LU88" s="7"/>
      <c r="LV88" s="7"/>
      <c r="LW88" s="7"/>
      <c r="LX88" s="7"/>
      <c r="LY88" s="7"/>
      <c r="LZ88" s="7"/>
      <c r="MA88" s="7"/>
      <c r="MB88" s="7"/>
      <c r="MC88" s="7"/>
      <c r="MD88" s="7"/>
      <c r="ME88" s="7"/>
      <c r="MF88" s="7"/>
      <c r="MG88" s="7"/>
      <c r="MH88" s="7"/>
      <c r="MI88" s="7"/>
      <c r="MJ88" s="7"/>
      <c r="MK88" s="7"/>
      <c r="ML88" s="7"/>
      <c r="MM88" s="7"/>
      <c r="MN88" s="7"/>
      <c r="MO88" s="7"/>
      <c r="MP88" s="7"/>
      <c r="MQ88" s="7"/>
      <c r="MR88" s="7"/>
      <c r="MS88" s="7"/>
      <c r="MT88" s="7"/>
      <c r="MU88" s="7"/>
      <c r="MV88" s="7"/>
      <c r="MW88" s="7"/>
      <c r="MX88" s="7"/>
      <c r="MY88" s="7"/>
      <c r="MZ88" s="7"/>
      <c r="NA88" s="7"/>
      <c r="NB88" s="7"/>
      <c r="NC88" s="7"/>
      <c r="ND88" s="7"/>
      <c r="NE88" s="7"/>
      <c r="NF88" s="7"/>
      <c r="NG88" s="7"/>
      <c r="NH88" s="7"/>
      <c r="NI88" s="7"/>
      <c r="NJ88" s="7"/>
      <c r="NK88" s="7"/>
      <c r="NL88" s="7"/>
      <c r="NM88" s="7"/>
      <c r="NN88" s="7"/>
      <c r="NO88" s="7"/>
      <c r="NP88" s="7"/>
      <c r="NQ88" s="7"/>
      <c r="NR88" s="7"/>
      <c r="NS88" s="7"/>
      <c r="NT88" s="7"/>
      <c r="NU88" s="7"/>
      <c r="NV88" s="7"/>
      <c r="NW88" s="7"/>
      <c r="NX88" s="7"/>
      <c r="NY88" s="7"/>
      <c r="NZ88" s="7"/>
      <c r="OA88" s="7"/>
      <c r="OB88" s="7"/>
      <c r="OC88" s="7"/>
      <c r="OD88" s="7"/>
      <c r="OE88" s="7"/>
      <c r="OF88" s="7"/>
      <c r="OG88" s="7"/>
      <c r="OH88" s="7"/>
      <c r="OI88" s="7"/>
      <c r="OJ88" s="7"/>
      <c r="OK88" s="7"/>
      <c r="OL88" s="7"/>
      <c r="OM88" s="7"/>
      <c r="ON88" s="7"/>
      <c r="OO88" s="7"/>
      <c r="OP88" s="7"/>
      <c r="OQ88" s="7"/>
      <c r="OR88" s="7"/>
      <c r="OS88" s="7"/>
      <c r="OT88" s="7"/>
      <c r="OU88" s="7"/>
      <c r="OV88" s="7"/>
      <c r="OW88" s="7"/>
      <c r="OX88" s="7"/>
      <c r="OY88" s="7"/>
      <c r="OZ88" s="7"/>
      <c r="PA88" s="7"/>
      <c r="PB88" s="7"/>
      <c r="PC88" s="7"/>
      <c r="PD88" s="7"/>
      <c r="PE88" s="7"/>
      <c r="PF88" s="7"/>
      <c r="PG88" s="7"/>
      <c r="PH88" s="7"/>
      <c r="PI88" s="7"/>
      <c r="PJ88" s="7"/>
      <c r="PK88" s="7"/>
      <c r="PL88" s="7"/>
      <c r="PM88" s="7"/>
      <c r="PN88" s="7"/>
      <c r="PO88" s="7"/>
      <c r="PP88" s="7"/>
      <c r="PQ88" s="7"/>
      <c r="PR88" s="7"/>
      <c r="PS88" s="7"/>
      <c r="PT88" s="7"/>
      <c r="PU88" s="7"/>
      <c r="PV88" s="7"/>
      <c r="PW88" s="7"/>
      <c r="PX88" s="7"/>
      <c r="PY88" s="7"/>
      <c r="PZ88" s="7"/>
      <c r="QA88" s="7"/>
      <c r="QB88" s="7"/>
      <c r="QC88" s="7"/>
      <c r="QD88" s="7"/>
      <c r="QE88" s="7"/>
      <c r="QF88" s="7"/>
      <c r="QG88" s="7"/>
      <c r="QH88" s="7"/>
      <c r="QI88" s="7"/>
      <c r="QJ88" s="7"/>
      <c r="QK88" s="7"/>
      <c r="QL88" s="7"/>
      <c r="QM88" s="7"/>
      <c r="QN88" s="7"/>
      <c r="QO88" s="7"/>
      <c r="QP88" s="7"/>
      <c r="QQ88" s="7"/>
      <c r="QR88" s="7"/>
      <c r="QS88" s="7"/>
      <c r="QT88" s="7"/>
      <c r="QU88" s="7"/>
      <c r="QV88" s="7"/>
      <c r="QW88" s="7"/>
      <c r="QX88" s="7"/>
      <c r="QY88" s="7"/>
      <c r="QZ88" s="7"/>
      <c r="RA88" s="7"/>
      <c r="RB88" s="7"/>
      <c r="RC88" s="7"/>
      <c r="RD88" s="7"/>
      <c r="RE88" s="7"/>
      <c r="RF88" s="7"/>
      <c r="RG88" s="7"/>
      <c r="RH88" s="7"/>
      <c r="RI88" s="7"/>
      <c r="RJ88" s="7"/>
      <c r="RK88" s="7"/>
      <c r="RL88" s="7"/>
      <c r="RM88" s="7"/>
      <c r="RN88" s="7"/>
      <c r="RO88" s="7"/>
      <c r="RP88" s="7"/>
      <c r="RQ88" s="7"/>
      <c r="RR88" s="7"/>
      <c r="RS88" s="7"/>
      <c r="RT88" s="7"/>
      <c r="RU88" s="7"/>
      <c r="RV88" s="7"/>
      <c r="RW88" s="7"/>
      <c r="RX88" s="7"/>
      <c r="RY88" s="7"/>
      <c r="RZ88" s="7"/>
      <c r="SA88" s="7"/>
      <c r="SB88" s="7"/>
      <c r="SC88" s="7"/>
      <c r="SD88" s="7"/>
      <c r="SE88" s="7"/>
      <c r="SF88" s="7"/>
      <c r="SG88" s="7"/>
      <c r="SH88" s="7"/>
      <c r="SI88" s="7"/>
      <c r="SJ88" s="7"/>
      <c r="SK88" s="7"/>
      <c r="SL88" s="7"/>
      <c r="SM88" s="7"/>
      <c r="SN88" s="7"/>
      <c r="SO88" s="7"/>
      <c r="SP88" s="7"/>
      <c r="SQ88" s="7"/>
      <c r="SR88" s="7"/>
      <c r="SS88" s="7"/>
      <c r="ST88" s="7"/>
      <c r="SU88" s="7"/>
      <c r="SV88" s="7"/>
      <c r="SW88" s="7"/>
      <c r="SX88" s="7"/>
      <c r="SY88" s="7"/>
      <c r="SZ88" s="7"/>
      <c r="TA88" s="7"/>
      <c r="TB88" s="7"/>
      <c r="TC88" s="7"/>
      <c r="TD88" s="7"/>
      <c r="TE88" s="7"/>
      <c r="TF88" s="7"/>
      <c r="TG88" s="7"/>
      <c r="TH88" s="7"/>
      <c r="TI88" s="7"/>
      <c r="TJ88" s="7"/>
      <c r="TK88" s="7"/>
      <c r="TL88" s="7"/>
      <c r="TM88" s="7"/>
      <c r="TN88" s="7"/>
      <c r="TO88" s="7"/>
      <c r="TP88" s="7"/>
      <c r="TQ88" s="7"/>
      <c r="TR88" s="7"/>
      <c r="TS88" s="7"/>
      <c r="TT88" s="7"/>
      <c r="TU88" s="7"/>
      <c r="TV88" s="7"/>
      <c r="TW88" s="7"/>
      <c r="TX88" s="7"/>
      <c r="TY88" s="7"/>
      <c r="TZ88" s="7"/>
      <c r="UA88" s="7"/>
      <c r="UB88" s="7"/>
      <c r="UC88" s="7"/>
      <c r="UD88" s="7"/>
      <c r="UE88" s="7"/>
      <c r="UF88" s="7"/>
      <c r="UG88" s="7"/>
      <c r="UH88" s="7"/>
      <c r="UI88" s="7"/>
      <c r="UJ88" s="7"/>
      <c r="UK88" s="7"/>
      <c r="UL88" s="7"/>
      <c r="UM88" s="7"/>
      <c r="UN88" s="7"/>
      <c r="UO88" s="7"/>
      <c r="UP88" s="7"/>
      <c r="UQ88" s="7"/>
      <c r="UR88" s="7"/>
      <c r="US88" s="7"/>
      <c r="UT88" s="7"/>
      <c r="UU88" s="7"/>
      <c r="UV88" s="7"/>
      <c r="UW88" s="7"/>
      <c r="UX88" s="7"/>
      <c r="UY88" s="7"/>
      <c r="UZ88" s="7"/>
      <c r="VA88" s="7"/>
      <c r="VB88" s="7"/>
      <c r="VC88" s="7"/>
      <c r="VD88" s="7"/>
      <c r="VE88" s="7"/>
      <c r="VF88" s="7"/>
      <c r="VG88" s="7"/>
      <c r="VH88" s="7"/>
      <c r="VI88" s="7"/>
      <c r="VJ88" s="7"/>
      <c r="VK88" s="7"/>
      <c r="VL88" s="7"/>
      <c r="VM88" s="7"/>
      <c r="VN88" s="7"/>
      <c r="VO88" s="7"/>
      <c r="VP88" s="7"/>
      <c r="VQ88" s="7"/>
      <c r="VR88" s="7"/>
      <c r="VS88" s="7"/>
      <c r="VT88" s="7"/>
      <c r="VU88" s="7"/>
      <c r="VV88" s="7"/>
      <c r="VW88" s="7"/>
      <c r="VX88" s="7"/>
      <c r="VY88" s="7"/>
      <c r="VZ88" s="7"/>
      <c r="WA88" s="7"/>
      <c r="WB88" s="7"/>
      <c r="WC88" s="7"/>
      <c r="WD88" s="7"/>
      <c r="WE88" s="7"/>
      <c r="WF88" s="7"/>
      <c r="WG88" s="7"/>
      <c r="WH88" s="7"/>
      <c r="WI88" s="7"/>
      <c r="WJ88" s="7"/>
      <c r="WK88" s="7"/>
      <c r="WL88" s="7"/>
      <c r="WM88" s="7"/>
      <c r="WN88" s="7"/>
      <c r="WO88" s="7"/>
      <c r="WP88" s="7"/>
      <c r="WQ88" s="7"/>
      <c r="WR88" s="7"/>
      <c r="WS88" s="7"/>
      <c r="WT88" s="7"/>
      <c r="WU88" s="7"/>
      <c r="WV88" s="7"/>
      <c r="WW88" s="7"/>
      <c r="WX88" s="7"/>
      <c r="WY88" s="7"/>
      <c r="WZ88" s="7"/>
      <c r="XA88" s="7"/>
      <c r="XB88" s="7"/>
      <c r="XC88" s="7"/>
      <c r="XD88" s="7"/>
      <c r="XE88" s="7"/>
      <c r="XF88" s="7"/>
      <c r="XG88" s="7"/>
      <c r="XH88" s="7"/>
      <c r="XI88" s="7"/>
      <c r="XJ88" s="7"/>
      <c r="XK88" s="7"/>
      <c r="XL88" s="7"/>
      <c r="XM88" s="7"/>
      <c r="XN88" s="7"/>
      <c r="XO88" s="7"/>
      <c r="XP88" s="7"/>
      <c r="XQ88" s="7"/>
      <c r="XR88" s="7"/>
      <c r="XS88" s="7"/>
      <c r="XT88" s="7"/>
      <c r="XU88" s="7"/>
      <c r="XV88" s="7"/>
      <c r="XW88" s="7"/>
      <c r="XX88" s="7"/>
      <c r="XY88" s="7"/>
      <c r="XZ88" s="7"/>
      <c r="YA88" s="7"/>
      <c r="YB88" s="7"/>
      <c r="YC88" s="7"/>
      <c r="YD88" s="7"/>
      <c r="YE88" s="7"/>
      <c r="YF88" s="7"/>
      <c r="YG88" s="7"/>
      <c r="YH88" s="7"/>
      <c r="YI88" s="7"/>
      <c r="YJ88" s="7"/>
      <c r="YK88" s="7"/>
      <c r="YL88" s="7"/>
      <c r="YM88" s="7"/>
      <c r="YN88" s="7"/>
      <c r="YO88" s="7"/>
      <c r="YP88" s="7"/>
      <c r="YQ88" s="7"/>
      <c r="YR88" s="7"/>
      <c r="YS88" s="7"/>
      <c r="YT88" s="7"/>
      <c r="YU88" s="7"/>
      <c r="YV88" s="7"/>
      <c r="YW88" s="7"/>
      <c r="YX88" s="7"/>
      <c r="YY88" s="7"/>
      <c r="YZ88" s="7"/>
      <c r="ZA88" s="7"/>
      <c r="ZB88" s="7"/>
      <c r="ZC88" s="7"/>
      <c r="ZD88" s="7"/>
      <c r="ZE88" s="7"/>
      <c r="ZF88" s="7"/>
      <c r="ZG88" s="7"/>
      <c r="ZH88" s="7"/>
      <c r="ZI88" s="7"/>
      <c r="ZJ88" s="7"/>
      <c r="ZK88" s="7"/>
      <c r="ZL88" s="7"/>
      <c r="ZM88" s="7"/>
      <c r="ZN88" s="7"/>
      <c r="ZO88" s="7"/>
      <c r="ZP88" s="7"/>
      <c r="ZQ88" s="7"/>
      <c r="ZR88" s="7"/>
      <c r="ZS88" s="7"/>
      <c r="ZT88" s="7"/>
      <c r="ZU88" s="7"/>
      <c r="ZV88" s="7"/>
      <c r="ZW88" s="7"/>
      <c r="ZX88" s="7"/>
      <c r="ZY88" s="7"/>
      <c r="ZZ88" s="7"/>
      <c r="AAA88" s="7"/>
      <c r="AAB88" s="7"/>
      <c r="AAC88" s="7"/>
      <c r="AAD88" s="7"/>
      <c r="AAE88" s="7"/>
      <c r="AAF88" s="7"/>
      <c r="AAG88" s="7"/>
      <c r="AAH88" s="7"/>
      <c r="AAI88" s="7"/>
      <c r="AAJ88" s="7"/>
      <c r="AAK88" s="7"/>
      <c r="AAL88" s="7"/>
      <c r="AAM88" s="7"/>
      <c r="AAN88" s="7"/>
      <c r="AAO88" s="7"/>
      <c r="AAP88" s="7"/>
      <c r="AAQ88" s="7"/>
      <c r="AAR88" s="7"/>
      <c r="AAS88" s="7"/>
      <c r="AAT88" s="7"/>
      <c r="AAU88" s="7"/>
      <c r="AAV88" s="7"/>
      <c r="AAW88" s="7"/>
      <c r="AAX88" s="7"/>
      <c r="AAY88" s="7"/>
      <c r="AAZ88" s="7"/>
      <c r="ABA88" s="7"/>
      <c r="ABB88" s="7"/>
      <c r="ABC88" s="7"/>
      <c r="ABD88" s="7"/>
      <c r="ABE88" s="7"/>
      <c r="ABF88" s="7"/>
      <c r="ABG88" s="7"/>
      <c r="ABH88" s="7"/>
      <c r="ABI88" s="7"/>
      <c r="ABJ88" s="7"/>
      <c r="ABK88" s="7"/>
      <c r="ABL88" s="7"/>
      <c r="ABM88" s="7"/>
      <c r="ABN88" s="7"/>
      <c r="ABO88" s="7"/>
      <c r="ABP88" s="7"/>
      <c r="ABQ88" s="7"/>
      <c r="ABR88" s="7"/>
      <c r="ABS88" s="7"/>
      <c r="ABT88" s="7"/>
      <c r="ABU88" s="7"/>
      <c r="ABV88" s="7"/>
      <c r="ABW88" s="7"/>
      <c r="ABX88" s="7"/>
      <c r="ABY88" s="7"/>
      <c r="ABZ88" s="7"/>
      <c r="ACA88" s="7"/>
      <c r="ACB88" s="7"/>
      <c r="ACC88" s="7"/>
      <c r="ACD88" s="7"/>
      <c r="ACE88" s="7"/>
      <c r="ACF88" s="7"/>
      <c r="ACG88" s="7"/>
      <c r="ACH88" s="7"/>
      <c r="ACI88" s="7"/>
      <c r="ACJ88" s="7"/>
      <c r="ACK88" s="7"/>
      <c r="ACL88" s="7"/>
      <c r="ACM88" s="7"/>
      <c r="ACN88" s="7"/>
      <c r="ACO88" s="7"/>
      <c r="ACP88" s="7"/>
      <c r="ACQ88" s="7"/>
      <c r="ACR88" s="7"/>
      <c r="ACS88" s="7"/>
      <c r="ACT88" s="7"/>
      <c r="ACU88" s="7"/>
      <c r="ACV88" s="7"/>
      <c r="ACW88" s="7"/>
      <c r="ACX88" s="7"/>
      <c r="ACY88" s="7"/>
      <c r="ACZ88" s="7"/>
      <c r="ADA88" s="7"/>
      <c r="ADB88" s="7"/>
      <c r="ADC88" s="7"/>
      <c r="ADD88" s="7"/>
      <c r="ADE88" s="7"/>
      <c r="ADF88" s="7"/>
      <c r="ADG88" s="7"/>
      <c r="ADH88" s="7"/>
      <c r="ADI88" s="7"/>
      <c r="ADJ88" s="7"/>
      <c r="ADK88" s="7"/>
      <c r="ADL88" s="7"/>
      <c r="ADM88" s="7"/>
      <c r="ADN88" s="7"/>
      <c r="ADO88" s="7"/>
      <c r="ADP88" s="7"/>
      <c r="ADQ88" s="7"/>
      <c r="ADR88" s="7"/>
      <c r="ADS88" s="7"/>
      <c r="ADT88" s="7"/>
      <c r="ADU88" s="7"/>
      <c r="ADV88" s="7"/>
      <c r="ADW88" s="7"/>
      <c r="ADX88" s="7"/>
      <c r="ADY88" s="7"/>
      <c r="ADZ88" s="7"/>
      <c r="AEA88" s="7"/>
      <c r="AEB88" s="7"/>
      <c r="AEC88" s="7"/>
      <c r="AED88" s="7"/>
      <c r="AEE88" s="7"/>
      <c r="AEF88" s="7"/>
      <c r="AEG88" s="7"/>
      <c r="AEH88" s="7"/>
      <c r="AEI88" s="7"/>
      <c r="AEJ88" s="7"/>
      <c r="AEK88" s="7"/>
      <c r="AEL88" s="7"/>
      <c r="AEM88" s="7"/>
      <c r="AEN88" s="7"/>
      <c r="AEO88" s="7"/>
      <c r="AEP88" s="7"/>
      <c r="AEQ88" s="7"/>
      <c r="AER88" s="7"/>
      <c r="AES88" s="7"/>
      <c r="AET88" s="7"/>
      <c r="AEU88" s="7"/>
      <c r="AEV88" s="7"/>
      <c r="AEW88" s="7"/>
      <c r="AEX88" s="7"/>
      <c r="AEY88" s="7"/>
      <c r="AEZ88" s="7"/>
      <c r="AFA88" s="7"/>
      <c r="AFB88" s="7"/>
      <c r="AFC88" s="7"/>
      <c r="AFD88" s="7"/>
      <c r="AFE88" s="7"/>
      <c r="AFF88" s="7"/>
      <c r="AFG88" s="7"/>
      <c r="AFH88" s="7"/>
      <c r="AFI88" s="7"/>
      <c r="AFJ88" s="7"/>
      <c r="AFK88" s="7"/>
      <c r="AFL88" s="7"/>
      <c r="AFM88" s="7"/>
      <c r="AFN88" s="7"/>
      <c r="AFO88" s="7"/>
      <c r="AFP88" s="7"/>
      <c r="AFQ88" s="7"/>
      <c r="AFR88" s="7"/>
      <c r="AFS88" s="7"/>
      <c r="AFT88" s="7"/>
      <c r="AFU88" s="7"/>
      <c r="AFV88" s="7"/>
      <c r="AFW88" s="7"/>
      <c r="AFX88" s="7"/>
      <c r="AFY88" s="7"/>
      <c r="AFZ88" s="7"/>
      <c r="AGA88" s="7"/>
      <c r="AGB88" s="7"/>
      <c r="AGC88" s="7"/>
      <c r="AGD88" s="7"/>
      <c r="AGE88" s="7"/>
      <c r="AGF88" s="7"/>
      <c r="AGG88" s="7"/>
      <c r="AGH88" s="7"/>
      <c r="AGI88" s="7"/>
      <c r="AGJ88" s="7"/>
      <c r="AGK88" s="7"/>
      <c r="AGL88" s="7"/>
      <c r="AGM88" s="7"/>
      <c r="AGN88" s="7"/>
      <c r="AGO88" s="7"/>
      <c r="AGP88" s="7"/>
      <c r="AGQ88" s="7"/>
      <c r="AGR88" s="7"/>
      <c r="AGS88" s="7"/>
      <c r="AGT88" s="7"/>
      <c r="AGU88" s="7"/>
      <c r="AGV88" s="7"/>
      <c r="AGW88" s="7"/>
      <c r="AGX88" s="7"/>
      <c r="AGY88" s="7"/>
      <c r="AGZ88" s="7"/>
      <c r="AHA88" s="7"/>
      <c r="AHB88" s="7"/>
      <c r="AHC88" s="7"/>
      <c r="AHD88" s="7"/>
      <c r="AHE88" s="7"/>
      <c r="AHF88" s="7"/>
      <c r="AHG88" s="7"/>
      <c r="AHH88" s="7"/>
      <c r="AHI88" s="7"/>
      <c r="AHJ88" s="7"/>
      <c r="AHK88" s="7"/>
      <c r="AHL88" s="7"/>
      <c r="AHM88" s="7"/>
      <c r="AHN88" s="7"/>
      <c r="AHO88" s="7"/>
      <c r="AHP88" s="7"/>
      <c r="AHQ88" s="7"/>
      <c r="AHR88" s="7"/>
      <c r="AHS88" s="7"/>
      <c r="AHT88" s="7"/>
      <c r="AHU88" s="7"/>
      <c r="AHV88" s="7"/>
      <c r="AHW88" s="7"/>
      <c r="AHX88" s="7"/>
      <c r="AHY88" s="7"/>
      <c r="AHZ88" s="7"/>
      <c r="AIA88" s="7"/>
      <c r="AIB88" s="7"/>
      <c r="AIC88" s="7"/>
      <c r="AID88" s="7"/>
      <c r="AIE88" s="7"/>
      <c r="AIF88" s="7"/>
      <c r="AIG88" s="7"/>
      <c r="AIH88" s="7"/>
      <c r="AII88" s="7"/>
      <c r="AIJ88" s="7"/>
      <c r="AIK88" s="7"/>
      <c r="AIL88" s="7"/>
      <c r="AIM88" s="7"/>
      <c r="AIN88" s="7"/>
      <c r="AIO88" s="7"/>
      <c r="AIP88" s="7"/>
      <c r="AIQ88" s="7"/>
      <c r="AIR88" s="7"/>
      <c r="AIS88" s="7"/>
      <c r="AIT88" s="7"/>
      <c r="AIU88" s="7"/>
      <c r="AIV88" s="7"/>
      <c r="AIW88" s="7"/>
      <c r="AIX88" s="7"/>
      <c r="AIY88" s="7"/>
      <c r="AIZ88" s="7"/>
      <c r="AJA88" s="7"/>
      <c r="AJB88" s="7"/>
      <c r="AJC88" s="7"/>
      <c r="AJD88" s="7"/>
      <c r="AJE88" s="7"/>
      <c r="AJF88" s="7"/>
      <c r="AJG88" s="7"/>
      <c r="AJH88" s="7"/>
      <c r="AJI88" s="7"/>
      <c r="AJJ88" s="7"/>
      <c r="AJK88" s="7"/>
      <c r="AJL88" s="7"/>
      <c r="AJM88" s="7"/>
      <c r="AJN88" s="7"/>
      <c r="AJO88" s="7"/>
      <c r="AJP88" s="7"/>
      <c r="AJQ88" s="7"/>
      <c r="AJR88" s="7"/>
      <c r="AJS88" s="7"/>
      <c r="AJT88" s="7"/>
      <c r="AJU88" s="7"/>
      <c r="AJV88" s="7"/>
      <c r="AJW88" s="7"/>
      <c r="AJX88" s="7"/>
      <c r="AJY88" s="7"/>
      <c r="AJZ88" s="7"/>
      <c r="AKA88" s="7"/>
      <c r="AKB88" s="7"/>
      <c r="AKC88" s="7"/>
      <c r="AKD88" s="7"/>
    </row>
    <row r="89" spans="1:967" ht="31.5" x14ac:dyDescent="0.3">
      <c r="A89" s="241" t="s">
        <v>98</v>
      </c>
      <c r="B89" s="220">
        <v>2250123</v>
      </c>
      <c r="C89" s="221">
        <v>36000</v>
      </c>
      <c r="D89" s="173">
        <f t="shared" si="64"/>
        <v>36000</v>
      </c>
      <c r="E89" s="173">
        <f t="shared" si="65"/>
        <v>0</v>
      </c>
      <c r="F89" s="75">
        <f t="shared" si="56"/>
        <v>100</v>
      </c>
      <c r="G89" s="173">
        <v>36000</v>
      </c>
      <c r="H89" s="173">
        <v>36000</v>
      </c>
      <c r="I89" s="174">
        <f t="shared" si="52"/>
        <v>100</v>
      </c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4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6"/>
      <c r="BH89" s="6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  <c r="IW89" s="7"/>
      <c r="IX89" s="7"/>
      <c r="IY89" s="7"/>
      <c r="IZ89" s="7"/>
      <c r="JA89" s="7"/>
      <c r="JB89" s="7"/>
      <c r="JC89" s="7"/>
      <c r="JD89" s="7"/>
      <c r="JE89" s="7"/>
      <c r="JF89" s="7"/>
      <c r="JG89" s="7"/>
      <c r="JH89" s="7"/>
      <c r="JI89" s="7"/>
      <c r="JJ89" s="7"/>
      <c r="JK89" s="7"/>
      <c r="JL89" s="7"/>
      <c r="JM89" s="7"/>
      <c r="JN89" s="7"/>
      <c r="JO89" s="7"/>
      <c r="JP89" s="7"/>
      <c r="JQ89" s="7"/>
      <c r="JR89" s="7"/>
      <c r="JS89" s="7"/>
      <c r="JT89" s="7"/>
      <c r="JU89" s="7"/>
      <c r="JV89" s="7"/>
      <c r="JW89" s="7"/>
      <c r="JX89" s="7"/>
      <c r="JY89" s="7"/>
      <c r="JZ89" s="7"/>
      <c r="KA89" s="7"/>
      <c r="KB89" s="7"/>
      <c r="KC89" s="7"/>
      <c r="KD89" s="7"/>
      <c r="KE89" s="7"/>
      <c r="KF89" s="7"/>
      <c r="KG89" s="7"/>
      <c r="KH89" s="7"/>
      <c r="KI89" s="7"/>
      <c r="KJ89" s="7"/>
      <c r="KK89" s="7"/>
      <c r="KL89" s="7"/>
      <c r="KM89" s="7"/>
      <c r="KN89" s="7"/>
      <c r="KO89" s="7"/>
      <c r="KP89" s="7"/>
      <c r="KQ89" s="7"/>
      <c r="KR89" s="7"/>
      <c r="KS89" s="7"/>
      <c r="KT89" s="7"/>
      <c r="KU89" s="7"/>
      <c r="KV89" s="7"/>
      <c r="KW89" s="7"/>
      <c r="KX89" s="7"/>
      <c r="KY89" s="7"/>
      <c r="KZ89" s="7"/>
      <c r="LA89" s="7"/>
      <c r="LB89" s="7"/>
      <c r="LC89" s="7"/>
      <c r="LD89" s="7"/>
      <c r="LE89" s="7"/>
      <c r="LF89" s="7"/>
      <c r="LG89" s="7"/>
      <c r="LH89" s="7"/>
      <c r="LI89" s="7"/>
      <c r="LJ89" s="7"/>
      <c r="LK89" s="7"/>
      <c r="LL89" s="7"/>
      <c r="LM89" s="7"/>
      <c r="LN89" s="7"/>
      <c r="LO89" s="7"/>
      <c r="LP89" s="7"/>
      <c r="LQ89" s="7"/>
      <c r="LR89" s="7"/>
      <c r="LS89" s="7"/>
      <c r="LT89" s="7"/>
      <c r="LU89" s="7"/>
      <c r="LV89" s="7"/>
      <c r="LW89" s="7"/>
      <c r="LX89" s="7"/>
      <c r="LY89" s="7"/>
      <c r="LZ89" s="7"/>
      <c r="MA89" s="7"/>
      <c r="MB89" s="7"/>
      <c r="MC89" s="7"/>
      <c r="MD89" s="7"/>
      <c r="ME89" s="7"/>
      <c r="MF89" s="7"/>
      <c r="MG89" s="7"/>
      <c r="MH89" s="7"/>
      <c r="MI89" s="7"/>
      <c r="MJ89" s="7"/>
      <c r="MK89" s="7"/>
      <c r="ML89" s="7"/>
      <c r="MM89" s="7"/>
      <c r="MN89" s="7"/>
      <c r="MO89" s="7"/>
      <c r="MP89" s="7"/>
      <c r="MQ89" s="7"/>
      <c r="MR89" s="7"/>
      <c r="MS89" s="7"/>
      <c r="MT89" s="7"/>
      <c r="MU89" s="7"/>
      <c r="MV89" s="7"/>
      <c r="MW89" s="7"/>
      <c r="MX89" s="7"/>
      <c r="MY89" s="7"/>
      <c r="MZ89" s="7"/>
      <c r="NA89" s="7"/>
      <c r="NB89" s="7"/>
      <c r="NC89" s="7"/>
      <c r="ND89" s="7"/>
      <c r="NE89" s="7"/>
      <c r="NF89" s="7"/>
      <c r="NG89" s="7"/>
      <c r="NH89" s="7"/>
      <c r="NI89" s="7"/>
      <c r="NJ89" s="7"/>
      <c r="NK89" s="7"/>
      <c r="NL89" s="7"/>
      <c r="NM89" s="7"/>
      <c r="NN89" s="7"/>
      <c r="NO89" s="7"/>
      <c r="NP89" s="7"/>
      <c r="NQ89" s="7"/>
      <c r="NR89" s="7"/>
      <c r="NS89" s="7"/>
      <c r="NT89" s="7"/>
      <c r="NU89" s="7"/>
      <c r="NV89" s="7"/>
      <c r="NW89" s="7"/>
      <c r="NX89" s="7"/>
      <c r="NY89" s="7"/>
      <c r="NZ89" s="7"/>
      <c r="OA89" s="7"/>
      <c r="OB89" s="7"/>
      <c r="OC89" s="7"/>
      <c r="OD89" s="7"/>
      <c r="OE89" s="7"/>
      <c r="OF89" s="7"/>
      <c r="OG89" s="7"/>
      <c r="OH89" s="7"/>
      <c r="OI89" s="7"/>
      <c r="OJ89" s="7"/>
      <c r="OK89" s="7"/>
      <c r="OL89" s="7"/>
      <c r="OM89" s="7"/>
      <c r="ON89" s="7"/>
      <c r="OO89" s="7"/>
      <c r="OP89" s="7"/>
      <c r="OQ89" s="7"/>
      <c r="OR89" s="7"/>
      <c r="OS89" s="7"/>
      <c r="OT89" s="7"/>
      <c r="OU89" s="7"/>
      <c r="OV89" s="7"/>
      <c r="OW89" s="7"/>
      <c r="OX89" s="7"/>
      <c r="OY89" s="7"/>
      <c r="OZ89" s="7"/>
      <c r="PA89" s="7"/>
      <c r="PB89" s="7"/>
      <c r="PC89" s="7"/>
      <c r="PD89" s="7"/>
      <c r="PE89" s="7"/>
      <c r="PF89" s="7"/>
      <c r="PG89" s="7"/>
      <c r="PH89" s="7"/>
      <c r="PI89" s="7"/>
      <c r="PJ89" s="7"/>
      <c r="PK89" s="7"/>
      <c r="PL89" s="7"/>
      <c r="PM89" s="7"/>
      <c r="PN89" s="7"/>
      <c r="PO89" s="7"/>
      <c r="PP89" s="7"/>
      <c r="PQ89" s="7"/>
      <c r="PR89" s="7"/>
      <c r="PS89" s="7"/>
      <c r="PT89" s="7"/>
      <c r="PU89" s="7"/>
      <c r="PV89" s="7"/>
      <c r="PW89" s="7"/>
      <c r="PX89" s="7"/>
      <c r="PY89" s="7"/>
      <c r="PZ89" s="7"/>
      <c r="QA89" s="7"/>
      <c r="QB89" s="7"/>
      <c r="QC89" s="7"/>
      <c r="QD89" s="7"/>
      <c r="QE89" s="7"/>
      <c r="QF89" s="7"/>
      <c r="QG89" s="7"/>
      <c r="QH89" s="7"/>
      <c r="QI89" s="7"/>
      <c r="QJ89" s="7"/>
      <c r="QK89" s="7"/>
      <c r="QL89" s="7"/>
      <c r="QM89" s="7"/>
      <c r="QN89" s="7"/>
      <c r="QO89" s="7"/>
      <c r="QP89" s="7"/>
      <c r="QQ89" s="7"/>
      <c r="QR89" s="7"/>
      <c r="QS89" s="7"/>
      <c r="QT89" s="7"/>
      <c r="QU89" s="7"/>
      <c r="QV89" s="7"/>
      <c r="QW89" s="7"/>
      <c r="QX89" s="7"/>
      <c r="QY89" s="7"/>
      <c r="QZ89" s="7"/>
      <c r="RA89" s="7"/>
      <c r="RB89" s="7"/>
      <c r="RC89" s="7"/>
      <c r="RD89" s="7"/>
      <c r="RE89" s="7"/>
      <c r="RF89" s="7"/>
      <c r="RG89" s="7"/>
      <c r="RH89" s="7"/>
      <c r="RI89" s="7"/>
      <c r="RJ89" s="7"/>
      <c r="RK89" s="7"/>
      <c r="RL89" s="7"/>
      <c r="RM89" s="7"/>
      <c r="RN89" s="7"/>
      <c r="RO89" s="7"/>
      <c r="RP89" s="7"/>
      <c r="RQ89" s="7"/>
      <c r="RR89" s="7"/>
      <c r="RS89" s="7"/>
      <c r="RT89" s="7"/>
      <c r="RU89" s="7"/>
      <c r="RV89" s="7"/>
      <c r="RW89" s="7"/>
      <c r="RX89" s="7"/>
      <c r="RY89" s="7"/>
      <c r="RZ89" s="7"/>
      <c r="SA89" s="7"/>
      <c r="SB89" s="7"/>
      <c r="SC89" s="7"/>
      <c r="SD89" s="7"/>
      <c r="SE89" s="7"/>
      <c r="SF89" s="7"/>
      <c r="SG89" s="7"/>
      <c r="SH89" s="7"/>
      <c r="SI89" s="7"/>
      <c r="SJ89" s="7"/>
      <c r="SK89" s="7"/>
      <c r="SL89" s="7"/>
      <c r="SM89" s="7"/>
      <c r="SN89" s="7"/>
      <c r="SO89" s="7"/>
      <c r="SP89" s="7"/>
      <c r="SQ89" s="7"/>
      <c r="SR89" s="7"/>
      <c r="SS89" s="7"/>
      <c r="ST89" s="7"/>
      <c r="SU89" s="7"/>
      <c r="SV89" s="7"/>
      <c r="SW89" s="7"/>
      <c r="SX89" s="7"/>
      <c r="SY89" s="7"/>
      <c r="SZ89" s="7"/>
      <c r="TA89" s="7"/>
      <c r="TB89" s="7"/>
      <c r="TC89" s="7"/>
      <c r="TD89" s="7"/>
      <c r="TE89" s="7"/>
      <c r="TF89" s="7"/>
      <c r="TG89" s="7"/>
      <c r="TH89" s="7"/>
      <c r="TI89" s="7"/>
      <c r="TJ89" s="7"/>
      <c r="TK89" s="7"/>
      <c r="TL89" s="7"/>
      <c r="TM89" s="7"/>
      <c r="TN89" s="7"/>
      <c r="TO89" s="7"/>
      <c r="TP89" s="7"/>
      <c r="TQ89" s="7"/>
      <c r="TR89" s="7"/>
      <c r="TS89" s="7"/>
      <c r="TT89" s="7"/>
      <c r="TU89" s="7"/>
      <c r="TV89" s="7"/>
      <c r="TW89" s="7"/>
      <c r="TX89" s="7"/>
      <c r="TY89" s="7"/>
      <c r="TZ89" s="7"/>
      <c r="UA89" s="7"/>
      <c r="UB89" s="7"/>
      <c r="UC89" s="7"/>
      <c r="UD89" s="7"/>
      <c r="UE89" s="7"/>
      <c r="UF89" s="7"/>
      <c r="UG89" s="7"/>
      <c r="UH89" s="7"/>
      <c r="UI89" s="7"/>
      <c r="UJ89" s="7"/>
      <c r="UK89" s="7"/>
      <c r="UL89" s="7"/>
      <c r="UM89" s="7"/>
      <c r="UN89" s="7"/>
      <c r="UO89" s="7"/>
      <c r="UP89" s="7"/>
      <c r="UQ89" s="7"/>
      <c r="UR89" s="7"/>
      <c r="US89" s="7"/>
      <c r="UT89" s="7"/>
      <c r="UU89" s="7"/>
      <c r="UV89" s="7"/>
      <c r="UW89" s="7"/>
      <c r="UX89" s="7"/>
      <c r="UY89" s="7"/>
      <c r="UZ89" s="7"/>
      <c r="VA89" s="7"/>
      <c r="VB89" s="7"/>
      <c r="VC89" s="7"/>
      <c r="VD89" s="7"/>
      <c r="VE89" s="7"/>
      <c r="VF89" s="7"/>
      <c r="VG89" s="7"/>
      <c r="VH89" s="7"/>
      <c r="VI89" s="7"/>
      <c r="VJ89" s="7"/>
      <c r="VK89" s="7"/>
      <c r="VL89" s="7"/>
      <c r="VM89" s="7"/>
      <c r="VN89" s="7"/>
      <c r="VO89" s="7"/>
      <c r="VP89" s="7"/>
      <c r="VQ89" s="7"/>
      <c r="VR89" s="7"/>
      <c r="VS89" s="7"/>
      <c r="VT89" s="7"/>
      <c r="VU89" s="7"/>
      <c r="VV89" s="7"/>
      <c r="VW89" s="7"/>
      <c r="VX89" s="7"/>
      <c r="VY89" s="7"/>
      <c r="VZ89" s="7"/>
      <c r="WA89" s="7"/>
      <c r="WB89" s="7"/>
      <c r="WC89" s="7"/>
      <c r="WD89" s="7"/>
      <c r="WE89" s="7"/>
      <c r="WF89" s="7"/>
      <c r="WG89" s="7"/>
      <c r="WH89" s="7"/>
      <c r="WI89" s="7"/>
      <c r="WJ89" s="7"/>
      <c r="WK89" s="7"/>
      <c r="WL89" s="7"/>
      <c r="WM89" s="7"/>
      <c r="WN89" s="7"/>
      <c r="WO89" s="7"/>
      <c r="WP89" s="7"/>
      <c r="WQ89" s="7"/>
      <c r="WR89" s="7"/>
      <c r="WS89" s="7"/>
      <c r="WT89" s="7"/>
      <c r="WU89" s="7"/>
      <c r="WV89" s="7"/>
      <c r="WW89" s="7"/>
      <c r="WX89" s="7"/>
      <c r="WY89" s="7"/>
      <c r="WZ89" s="7"/>
      <c r="XA89" s="7"/>
      <c r="XB89" s="7"/>
      <c r="XC89" s="7"/>
      <c r="XD89" s="7"/>
      <c r="XE89" s="7"/>
      <c r="XF89" s="7"/>
      <c r="XG89" s="7"/>
      <c r="XH89" s="7"/>
      <c r="XI89" s="7"/>
      <c r="XJ89" s="7"/>
      <c r="XK89" s="7"/>
      <c r="XL89" s="7"/>
      <c r="XM89" s="7"/>
      <c r="XN89" s="7"/>
      <c r="XO89" s="7"/>
      <c r="XP89" s="7"/>
      <c r="XQ89" s="7"/>
      <c r="XR89" s="7"/>
      <c r="XS89" s="7"/>
      <c r="XT89" s="7"/>
      <c r="XU89" s="7"/>
      <c r="XV89" s="7"/>
      <c r="XW89" s="7"/>
      <c r="XX89" s="7"/>
      <c r="XY89" s="7"/>
      <c r="XZ89" s="7"/>
      <c r="YA89" s="7"/>
      <c r="YB89" s="7"/>
      <c r="YC89" s="7"/>
      <c r="YD89" s="7"/>
      <c r="YE89" s="7"/>
      <c r="YF89" s="7"/>
      <c r="YG89" s="7"/>
      <c r="YH89" s="7"/>
      <c r="YI89" s="7"/>
      <c r="YJ89" s="7"/>
      <c r="YK89" s="7"/>
      <c r="YL89" s="7"/>
      <c r="YM89" s="7"/>
      <c r="YN89" s="7"/>
      <c r="YO89" s="7"/>
      <c r="YP89" s="7"/>
      <c r="YQ89" s="7"/>
      <c r="YR89" s="7"/>
      <c r="YS89" s="7"/>
      <c r="YT89" s="7"/>
      <c r="YU89" s="7"/>
      <c r="YV89" s="7"/>
      <c r="YW89" s="7"/>
      <c r="YX89" s="7"/>
      <c r="YY89" s="7"/>
      <c r="YZ89" s="7"/>
      <c r="ZA89" s="7"/>
      <c r="ZB89" s="7"/>
      <c r="ZC89" s="7"/>
      <c r="ZD89" s="7"/>
      <c r="ZE89" s="7"/>
      <c r="ZF89" s="7"/>
      <c r="ZG89" s="7"/>
      <c r="ZH89" s="7"/>
      <c r="ZI89" s="7"/>
      <c r="ZJ89" s="7"/>
      <c r="ZK89" s="7"/>
      <c r="ZL89" s="7"/>
      <c r="ZM89" s="7"/>
      <c r="ZN89" s="7"/>
      <c r="ZO89" s="7"/>
      <c r="ZP89" s="7"/>
      <c r="ZQ89" s="7"/>
      <c r="ZR89" s="7"/>
      <c r="ZS89" s="7"/>
      <c r="ZT89" s="7"/>
      <c r="ZU89" s="7"/>
      <c r="ZV89" s="7"/>
      <c r="ZW89" s="7"/>
      <c r="ZX89" s="7"/>
      <c r="ZY89" s="7"/>
      <c r="ZZ89" s="7"/>
      <c r="AAA89" s="7"/>
      <c r="AAB89" s="7"/>
      <c r="AAC89" s="7"/>
      <c r="AAD89" s="7"/>
      <c r="AAE89" s="7"/>
      <c r="AAF89" s="7"/>
      <c r="AAG89" s="7"/>
      <c r="AAH89" s="7"/>
      <c r="AAI89" s="7"/>
      <c r="AAJ89" s="7"/>
      <c r="AAK89" s="7"/>
      <c r="AAL89" s="7"/>
      <c r="AAM89" s="7"/>
      <c r="AAN89" s="7"/>
      <c r="AAO89" s="7"/>
      <c r="AAP89" s="7"/>
      <c r="AAQ89" s="7"/>
      <c r="AAR89" s="7"/>
      <c r="AAS89" s="7"/>
      <c r="AAT89" s="7"/>
      <c r="AAU89" s="7"/>
      <c r="AAV89" s="7"/>
      <c r="AAW89" s="7"/>
      <c r="AAX89" s="7"/>
      <c r="AAY89" s="7"/>
      <c r="AAZ89" s="7"/>
      <c r="ABA89" s="7"/>
      <c r="ABB89" s="7"/>
      <c r="ABC89" s="7"/>
      <c r="ABD89" s="7"/>
      <c r="ABE89" s="7"/>
      <c r="ABF89" s="7"/>
      <c r="ABG89" s="7"/>
      <c r="ABH89" s="7"/>
      <c r="ABI89" s="7"/>
      <c r="ABJ89" s="7"/>
      <c r="ABK89" s="7"/>
      <c r="ABL89" s="7"/>
      <c r="ABM89" s="7"/>
      <c r="ABN89" s="7"/>
      <c r="ABO89" s="7"/>
      <c r="ABP89" s="7"/>
      <c r="ABQ89" s="7"/>
      <c r="ABR89" s="7"/>
      <c r="ABS89" s="7"/>
      <c r="ABT89" s="7"/>
      <c r="ABU89" s="7"/>
      <c r="ABV89" s="7"/>
      <c r="ABW89" s="7"/>
      <c r="ABX89" s="7"/>
      <c r="ABY89" s="7"/>
      <c r="ABZ89" s="7"/>
      <c r="ACA89" s="7"/>
      <c r="ACB89" s="7"/>
      <c r="ACC89" s="7"/>
      <c r="ACD89" s="7"/>
      <c r="ACE89" s="7"/>
      <c r="ACF89" s="7"/>
      <c r="ACG89" s="7"/>
      <c r="ACH89" s="7"/>
      <c r="ACI89" s="7"/>
      <c r="ACJ89" s="7"/>
      <c r="ACK89" s="7"/>
      <c r="ACL89" s="7"/>
      <c r="ACM89" s="7"/>
      <c r="ACN89" s="7"/>
      <c r="ACO89" s="7"/>
      <c r="ACP89" s="7"/>
      <c r="ACQ89" s="7"/>
      <c r="ACR89" s="7"/>
      <c r="ACS89" s="7"/>
      <c r="ACT89" s="7"/>
      <c r="ACU89" s="7"/>
      <c r="ACV89" s="7"/>
      <c r="ACW89" s="7"/>
      <c r="ACX89" s="7"/>
      <c r="ACY89" s="7"/>
      <c r="ACZ89" s="7"/>
      <c r="ADA89" s="7"/>
      <c r="ADB89" s="7"/>
      <c r="ADC89" s="7"/>
      <c r="ADD89" s="7"/>
      <c r="ADE89" s="7"/>
      <c r="ADF89" s="7"/>
      <c r="ADG89" s="7"/>
      <c r="ADH89" s="7"/>
      <c r="ADI89" s="7"/>
      <c r="ADJ89" s="7"/>
      <c r="ADK89" s="7"/>
      <c r="ADL89" s="7"/>
      <c r="ADM89" s="7"/>
      <c r="ADN89" s="7"/>
      <c r="ADO89" s="7"/>
      <c r="ADP89" s="7"/>
      <c r="ADQ89" s="7"/>
      <c r="ADR89" s="7"/>
      <c r="ADS89" s="7"/>
      <c r="ADT89" s="7"/>
      <c r="ADU89" s="7"/>
      <c r="ADV89" s="7"/>
      <c r="ADW89" s="7"/>
      <c r="ADX89" s="7"/>
      <c r="ADY89" s="7"/>
      <c r="ADZ89" s="7"/>
      <c r="AEA89" s="7"/>
      <c r="AEB89" s="7"/>
      <c r="AEC89" s="7"/>
      <c r="AED89" s="7"/>
      <c r="AEE89" s="7"/>
      <c r="AEF89" s="7"/>
      <c r="AEG89" s="7"/>
      <c r="AEH89" s="7"/>
      <c r="AEI89" s="7"/>
      <c r="AEJ89" s="7"/>
      <c r="AEK89" s="7"/>
      <c r="AEL89" s="7"/>
      <c r="AEM89" s="7"/>
      <c r="AEN89" s="7"/>
      <c r="AEO89" s="7"/>
      <c r="AEP89" s="7"/>
      <c r="AEQ89" s="7"/>
      <c r="AER89" s="7"/>
      <c r="AES89" s="7"/>
      <c r="AET89" s="7"/>
      <c r="AEU89" s="7"/>
      <c r="AEV89" s="7"/>
      <c r="AEW89" s="7"/>
      <c r="AEX89" s="7"/>
      <c r="AEY89" s="7"/>
      <c r="AEZ89" s="7"/>
      <c r="AFA89" s="7"/>
      <c r="AFB89" s="7"/>
      <c r="AFC89" s="7"/>
      <c r="AFD89" s="7"/>
      <c r="AFE89" s="7"/>
      <c r="AFF89" s="7"/>
      <c r="AFG89" s="7"/>
      <c r="AFH89" s="7"/>
      <c r="AFI89" s="7"/>
      <c r="AFJ89" s="7"/>
      <c r="AFK89" s="7"/>
      <c r="AFL89" s="7"/>
      <c r="AFM89" s="7"/>
      <c r="AFN89" s="7"/>
      <c r="AFO89" s="7"/>
      <c r="AFP89" s="7"/>
      <c r="AFQ89" s="7"/>
      <c r="AFR89" s="7"/>
      <c r="AFS89" s="7"/>
      <c r="AFT89" s="7"/>
      <c r="AFU89" s="7"/>
      <c r="AFV89" s="7"/>
      <c r="AFW89" s="7"/>
      <c r="AFX89" s="7"/>
      <c r="AFY89" s="7"/>
      <c r="AFZ89" s="7"/>
      <c r="AGA89" s="7"/>
      <c r="AGB89" s="7"/>
      <c r="AGC89" s="7"/>
      <c r="AGD89" s="7"/>
      <c r="AGE89" s="7"/>
      <c r="AGF89" s="7"/>
      <c r="AGG89" s="7"/>
      <c r="AGH89" s="7"/>
      <c r="AGI89" s="7"/>
      <c r="AGJ89" s="7"/>
      <c r="AGK89" s="7"/>
      <c r="AGL89" s="7"/>
      <c r="AGM89" s="7"/>
      <c r="AGN89" s="7"/>
      <c r="AGO89" s="7"/>
      <c r="AGP89" s="7"/>
      <c r="AGQ89" s="7"/>
      <c r="AGR89" s="7"/>
      <c r="AGS89" s="7"/>
      <c r="AGT89" s="7"/>
      <c r="AGU89" s="7"/>
      <c r="AGV89" s="7"/>
      <c r="AGW89" s="7"/>
      <c r="AGX89" s="7"/>
      <c r="AGY89" s="7"/>
      <c r="AGZ89" s="7"/>
      <c r="AHA89" s="7"/>
      <c r="AHB89" s="7"/>
      <c r="AHC89" s="7"/>
      <c r="AHD89" s="7"/>
      <c r="AHE89" s="7"/>
      <c r="AHF89" s="7"/>
      <c r="AHG89" s="7"/>
      <c r="AHH89" s="7"/>
      <c r="AHI89" s="7"/>
      <c r="AHJ89" s="7"/>
      <c r="AHK89" s="7"/>
      <c r="AHL89" s="7"/>
      <c r="AHM89" s="7"/>
      <c r="AHN89" s="7"/>
      <c r="AHO89" s="7"/>
      <c r="AHP89" s="7"/>
      <c r="AHQ89" s="7"/>
      <c r="AHR89" s="7"/>
      <c r="AHS89" s="7"/>
      <c r="AHT89" s="7"/>
      <c r="AHU89" s="7"/>
      <c r="AHV89" s="7"/>
      <c r="AHW89" s="7"/>
      <c r="AHX89" s="7"/>
      <c r="AHY89" s="7"/>
      <c r="AHZ89" s="7"/>
      <c r="AIA89" s="7"/>
      <c r="AIB89" s="7"/>
      <c r="AIC89" s="7"/>
      <c r="AID89" s="7"/>
      <c r="AIE89" s="7"/>
      <c r="AIF89" s="7"/>
      <c r="AIG89" s="7"/>
      <c r="AIH89" s="7"/>
      <c r="AII89" s="7"/>
      <c r="AIJ89" s="7"/>
      <c r="AIK89" s="7"/>
      <c r="AIL89" s="7"/>
      <c r="AIM89" s="7"/>
      <c r="AIN89" s="7"/>
      <c r="AIO89" s="7"/>
      <c r="AIP89" s="7"/>
      <c r="AIQ89" s="7"/>
      <c r="AIR89" s="7"/>
      <c r="AIS89" s="7"/>
      <c r="AIT89" s="7"/>
      <c r="AIU89" s="7"/>
      <c r="AIV89" s="7"/>
      <c r="AIW89" s="7"/>
      <c r="AIX89" s="7"/>
      <c r="AIY89" s="7"/>
      <c r="AIZ89" s="7"/>
      <c r="AJA89" s="7"/>
      <c r="AJB89" s="7"/>
      <c r="AJC89" s="7"/>
      <c r="AJD89" s="7"/>
      <c r="AJE89" s="7"/>
      <c r="AJF89" s="7"/>
      <c r="AJG89" s="7"/>
      <c r="AJH89" s="7"/>
      <c r="AJI89" s="7"/>
      <c r="AJJ89" s="7"/>
      <c r="AJK89" s="7"/>
      <c r="AJL89" s="7"/>
      <c r="AJM89" s="7"/>
      <c r="AJN89" s="7"/>
      <c r="AJO89" s="7"/>
      <c r="AJP89" s="7"/>
      <c r="AJQ89" s="7"/>
      <c r="AJR89" s="7"/>
      <c r="AJS89" s="7"/>
      <c r="AJT89" s="7"/>
      <c r="AJU89" s="7"/>
      <c r="AJV89" s="7"/>
      <c r="AJW89" s="7"/>
      <c r="AJX89" s="7"/>
      <c r="AJY89" s="7"/>
      <c r="AJZ89" s="7"/>
      <c r="AKA89" s="7"/>
      <c r="AKB89" s="7"/>
      <c r="AKC89" s="7"/>
      <c r="AKD89" s="7"/>
    </row>
    <row r="90" spans="1:967" ht="36" customHeight="1" x14ac:dyDescent="0.3">
      <c r="A90" s="242" t="s">
        <v>99</v>
      </c>
      <c r="B90" s="220">
        <v>2250127</v>
      </c>
      <c r="C90" s="221"/>
      <c r="D90" s="173">
        <f>H90</f>
        <v>0</v>
      </c>
      <c r="E90" s="173">
        <f>C90-D90</f>
        <v>0</v>
      </c>
      <c r="F90" s="75" t="e">
        <f>D90/C90*100</f>
        <v>#DIV/0!</v>
      </c>
      <c r="G90" s="173">
        <v>0</v>
      </c>
      <c r="H90" s="173">
        <v>0</v>
      </c>
      <c r="I90" s="174" t="e">
        <f>H90/G90*100</f>
        <v>#DIV/0!</v>
      </c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4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6"/>
      <c r="BH90" s="6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  <c r="IW90" s="7"/>
      <c r="IX90" s="7"/>
      <c r="IY90" s="7"/>
      <c r="IZ90" s="7"/>
      <c r="JA90" s="7"/>
      <c r="JB90" s="7"/>
      <c r="JC90" s="7"/>
      <c r="JD90" s="7"/>
      <c r="JE90" s="7"/>
      <c r="JF90" s="7"/>
      <c r="JG90" s="7"/>
      <c r="JH90" s="7"/>
      <c r="JI90" s="7"/>
      <c r="JJ90" s="7"/>
      <c r="JK90" s="7"/>
      <c r="JL90" s="7"/>
      <c r="JM90" s="7"/>
      <c r="JN90" s="7"/>
      <c r="JO90" s="7"/>
      <c r="JP90" s="7"/>
      <c r="JQ90" s="7"/>
      <c r="JR90" s="7"/>
      <c r="JS90" s="7"/>
      <c r="JT90" s="7"/>
      <c r="JU90" s="7"/>
      <c r="JV90" s="7"/>
      <c r="JW90" s="7"/>
      <c r="JX90" s="7"/>
      <c r="JY90" s="7"/>
      <c r="JZ90" s="7"/>
      <c r="KA90" s="7"/>
      <c r="KB90" s="7"/>
      <c r="KC90" s="7"/>
      <c r="KD90" s="7"/>
      <c r="KE90" s="7"/>
      <c r="KF90" s="7"/>
      <c r="KG90" s="7"/>
      <c r="KH90" s="7"/>
      <c r="KI90" s="7"/>
      <c r="KJ90" s="7"/>
      <c r="KK90" s="7"/>
      <c r="KL90" s="7"/>
      <c r="KM90" s="7"/>
      <c r="KN90" s="7"/>
      <c r="KO90" s="7"/>
      <c r="KP90" s="7"/>
      <c r="KQ90" s="7"/>
      <c r="KR90" s="7"/>
      <c r="KS90" s="7"/>
      <c r="KT90" s="7"/>
      <c r="KU90" s="7"/>
      <c r="KV90" s="7"/>
      <c r="KW90" s="7"/>
      <c r="KX90" s="7"/>
      <c r="KY90" s="7"/>
      <c r="KZ90" s="7"/>
      <c r="LA90" s="7"/>
      <c r="LB90" s="7"/>
      <c r="LC90" s="7"/>
      <c r="LD90" s="7"/>
      <c r="LE90" s="7"/>
      <c r="LF90" s="7"/>
      <c r="LG90" s="7"/>
      <c r="LH90" s="7"/>
      <c r="LI90" s="7"/>
      <c r="LJ90" s="7"/>
      <c r="LK90" s="7"/>
      <c r="LL90" s="7"/>
      <c r="LM90" s="7"/>
      <c r="LN90" s="7"/>
      <c r="LO90" s="7"/>
      <c r="LP90" s="7"/>
      <c r="LQ90" s="7"/>
      <c r="LR90" s="7"/>
      <c r="LS90" s="7"/>
      <c r="LT90" s="7"/>
      <c r="LU90" s="7"/>
      <c r="LV90" s="7"/>
      <c r="LW90" s="7"/>
      <c r="LX90" s="7"/>
      <c r="LY90" s="7"/>
      <c r="LZ90" s="7"/>
      <c r="MA90" s="7"/>
      <c r="MB90" s="7"/>
      <c r="MC90" s="7"/>
      <c r="MD90" s="7"/>
      <c r="ME90" s="7"/>
      <c r="MF90" s="7"/>
      <c r="MG90" s="7"/>
      <c r="MH90" s="7"/>
      <c r="MI90" s="7"/>
      <c r="MJ90" s="7"/>
      <c r="MK90" s="7"/>
      <c r="ML90" s="7"/>
      <c r="MM90" s="7"/>
      <c r="MN90" s="7"/>
      <c r="MO90" s="7"/>
      <c r="MP90" s="7"/>
      <c r="MQ90" s="7"/>
      <c r="MR90" s="7"/>
      <c r="MS90" s="7"/>
      <c r="MT90" s="7"/>
      <c r="MU90" s="7"/>
      <c r="MV90" s="7"/>
      <c r="MW90" s="7"/>
      <c r="MX90" s="7"/>
      <c r="MY90" s="7"/>
      <c r="MZ90" s="7"/>
      <c r="NA90" s="7"/>
      <c r="NB90" s="7"/>
      <c r="NC90" s="7"/>
      <c r="ND90" s="7"/>
      <c r="NE90" s="7"/>
      <c r="NF90" s="7"/>
      <c r="NG90" s="7"/>
      <c r="NH90" s="7"/>
      <c r="NI90" s="7"/>
      <c r="NJ90" s="7"/>
      <c r="NK90" s="7"/>
      <c r="NL90" s="7"/>
      <c r="NM90" s="7"/>
      <c r="NN90" s="7"/>
      <c r="NO90" s="7"/>
      <c r="NP90" s="7"/>
      <c r="NQ90" s="7"/>
      <c r="NR90" s="7"/>
      <c r="NS90" s="7"/>
      <c r="NT90" s="7"/>
      <c r="NU90" s="7"/>
      <c r="NV90" s="7"/>
      <c r="NW90" s="7"/>
      <c r="NX90" s="7"/>
      <c r="NY90" s="7"/>
      <c r="NZ90" s="7"/>
      <c r="OA90" s="7"/>
      <c r="OB90" s="7"/>
      <c r="OC90" s="7"/>
      <c r="OD90" s="7"/>
      <c r="OE90" s="7"/>
      <c r="OF90" s="7"/>
      <c r="OG90" s="7"/>
      <c r="OH90" s="7"/>
      <c r="OI90" s="7"/>
      <c r="OJ90" s="7"/>
      <c r="OK90" s="7"/>
      <c r="OL90" s="7"/>
      <c r="OM90" s="7"/>
      <c r="ON90" s="7"/>
      <c r="OO90" s="7"/>
      <c r="OP90" s="7"/>
      <c r="OQ90" s="7"/>
      <c r="OR90" s="7"/>
      <c r="OS90" s="7"/>
      <c r="OT90" s="7"/>
      <c r="OU90" s="7"/>
      <c r="OV90" s="7"/>
      <c r="OW90" s="7"/>
      <c r="OX90" s="7"/>
      <c r="OY90" s="7"/>
      <c r="OZ90" s="7"/>
      <c r="PA90" s="7"/>
      <c r="PB90" s="7"/>
      <c r="PC90" s="7"/>
      <c r="PD90" s="7"/>
      <c r="PE90" s="7"/>
      <c r="PF90" s="7"/>
      <c r="PG90" s="7"/>
      <c r="PH90" s="7"/>
      <c r="PI90" s="7"/>
      <c r="PJ90" s="7"/>
      <c r="PK90" s="7"/>
      <c r="PL90" s="7"/>
      <c r="PM90" s="7"/>
      <c r="PN90" s="7"/>
      <c r="PO90" s="7"/>
      <c r="PP90" s="7"/>
      <c r="PQ90" s="7"/>
      <c r="PR90" s="7"/>
      <c r="PS90" s="7"/>
      <c r="PT90" s="7"/>
      <c r="PU90" s="7"/>
      <c r="PV90" s="7"/>
      <c r="PW90" s="7"/>
      <c r="PX90" s="7"/>
      <c r="PY90" s="7"/>
      <c r="PZ90" s="7"/>
      <c r="QA90" s="7"/>
      <c r="QB90" s="7"/>
      <c r="QC90" s="7"/>
      <c r="QD90" s="7"/>
      <c r="QE90" s="7"/>
      <c r="QF90" s="7"/>
      <c r="QG90" s="7"/>
      <c r="QH90" s="7"/>
      <c r="QI90" s="7"/>
      <c r="QJ90" s="7"/>
      <c r="QK90" s="7"/>
      <c r="QL90" s="7"/>
      <c r="QM90" s="7"/>
      <c r="QN90" s="7"/>
      <c r="QO90" s="7"/>
      <c r="QP90" s="7"/>
      <c r="QQ90" s="7"/>
      <c r="QR90" s="7"/>
      <c r="QS90" s="7"/>
      <c r="QT90" s="7"/>
      <c r="QU90" s="7"/>
      <c r="QV90" s="7"/>
      <c r="QW90" s="7"/>
      <c r="QX90" s="7"/>
      <c r="QY90" s="7"/>
      <c r="QZ90" s="7"/>
      <c r="RA90" s="7"/>
      <c r="RB90" s="7"/>
      <c r="RC90" s="7"/>
      <c r="RD90" s="7"/>
      <c r="RE90" s="7"/>
      <c r="RF90" s="7"/>
      <c r="RG90" s="7"/>
      <c r="RH90" s="7"/>
      <c r="RI90" s="7"/>
      <c r="RJ90" s="7"/>
      <c r="RK90" s="7"/>
      <c r="RL90" s="7"/>
      <c r="RM90" s="7"/>
      <c r="RN90" s="7"/>
      <c r="RO90" s="7"/>
      <c r="RP90" s="7"/>
      <c r="RQ90" s="7"/>
      <c r="RR90" s="7"/>
      <c r="RS90" s="7"/>
      <c r="RT90" s="7"/>
      <c r="RU90" s="7"/>
      <c r="RV90" s="7"/>
      <c r="RW90" s="7"/>
      <c r="RX90" s="7"/>
      <c r="RY90" s="7"/>
      <c r="RZ90" s="7"/>
      <c r="SA90" s="7"/>
      <c r="SB90" s="7"/>
      <c r="SC90" s="7"/>
      <c r="SD90" s="7"/>
      <c r="SE90" s="7"/>
      <c r="SF90" s="7"/>
      <c r="SG90" s="7"/>
      <c r="SH90" s="7"/>
      <c r="SI90" s="7"/>
      <c r="SJ90" s="7"/>
      <c r="SK90" s="7"/>
      <c r="SL90" s="7"/>
      <c r="SM90" s="7"/>
      <c r="SN90" s="7"/>
      <c r="SO90" s="7"/>
      <c r="SP90" s="7"/>
      <c r="SQ90" s="7"/>
      <c r="SR90" s="7"/>
      <c r="SS90" s="7"/>
      <c r="ST90" s="7"/>
      <c r="SU90" s="7"/>
      <c r="SV90" s="7"/>
      <c r="SW90" s="7"/>
      <c r="SX90" s="7"/>
      <c r="SY90" s="7"/>
      <c r="SZ90" s="7"/>
      <c r="TA90" s="7"/>
      <c r="TB90" s="7"/>
      <c r="TC90" s="7"/>
      <c r="TD90" s="7"/>
      <c r="TE90" s="7"/>
      <c r="TF90" s="7"/>
      <c r="TG90" s="7"/>
      <c r="TH90" s="7"/>
      <c r="TI90" s="7"/>
      <c r="TJ90" s="7"/>
      <c r="TK90" s="7"/>
      <c r="TL90" s="7"/>
      <c r="TM90" s="7"/>
      <c r="TN90" s="7"/>
      <c r="TO90" s="7"/>
      <c r="TP90" s="7"/>
      <c r="TQ90" s="7"/>
      <c r="TR90" s="7"/>
      <c r="TS90" s="7"/>
      <c r="TT90" s="7"/>
      <c r="TU90" s="7"/>
      <c r="TV90" s="7"/>
      <c r="TW90" s="7"/>
      <c r="TX90" s="7"/>
      <c r="TY90" s="7"/>
      <c r="TZ90" s="7"/>
      <c r="UA90" s="7"/>
      <c r="UB90" s="7"/>
      <c r="UC90" s="7"/>
      <c r="UD90" s="7"/>
      <c r="UE90" s="7"/>
      <c r="UF90" s="7"/>
      <c r="UG90" s="7"/>
      <c r="UH90" s="7"/>
      <c r="UI90" s="7"/>
      <c r="UJ90" s="7"/>
      <c r="UK90" s="7"/>
      <c r="UL90" s="7"/>
      <c r="UM90" s="7"/>
      <c r="UN90" s="7"/>
      <c r="UO90" s="7"/>
      <c r="UP90" s="7"/>
      <c r="UQ90" s="7"/>
      <c r="UR90" s="7"/>
      <c r="US90" s="7"/>
      <c r="UT90" s="7"/>
      <c r="UU90" s="7"/>
      <c r="UV90" s="7"/>
      <c r="UW90" s="7"/>
      <c r="UX90" s="7"/>
      <c r="UY90" s="7"/>
      <c r="UZ90" s="7"/>
      <c r="VA90" s="7"/>
      <c r="VB90" s="7"/>
      <c r="VC90" s="7"/>
      <c r="VD90" s="7"/>
      <c r="VE90" s="7"/>
      <c r="VF90" s="7"/>
      <c r="VG90" s="7"/>
      <c r="VH90" s="7"/>
      <c r="VI90" s="7"/>
      <c r="VJ90" s="7"/>
      <c r="VK90" s="7"/>
      <c r="VL90" s="7"/>
      <c r="VM90" s="7"/>
      <c r="VN90" s="7"/>
      <c r="VO90" s="7"/>
      <c r="VP90" s="7"/>
      <c r="VQ90" s="7"/>
      <c r="VR90" s="7"/>
      <c r="VS90" s="7"/>
      <c r="VT90" s="7"/>
      <c r="VU90" s="7"/>
      <c r="VV90" s="7"/>
      <c r="VW90" s="7"/>
      <c r="VX90" s="7"/>
      <c r="VY90" s="7"/>
      <c r="VZ90" s="7"/>
      <c r="WA90" s="7"/>
      <c r="WB90" s="7"/>
      <c r="WC90" s="7"/>
      <c r="WD90" s="7"/>
      <c r="WE90" s="7"/>
      <c r="WF90" s="7"/>
      <c r="WG90" s="7"/>
      <c r="WH90" s="7"/>
      <c r="WI90" s="7"/>
      <c r="WJ90" s="7"/>
      <c r="WK90" s="7"/>
      <c r="WL90" s="7"/>
      <c r="WM90" s="7"/>
      <c r="WN90" s="7"/>
      <c r="WO90" s="7"/>
      <c r="WP90" s="7"/>
      <c r="WQ90" s="7"/>
      <c r="WR90" s="7"/>
      <c r="WS90" s="7"/>
      <c r="WT90" s="7"/>
      <c r="WU90" s="7"/>
      <c r="WV90" s="7"/>
      <c r="WW90" s="7"/>
      <c r="WX90" s="7"/>
      <c r="WY90" s="7"/>
      <c r="WZ90" s="7"/>
      <c r="XA90" s="7"/>
      <c r="XB90" s="7"/>
      <c r="XC90" s="7"/>
      <c r="XD90" s="7"/>
      <c r="XE90" s="7"/>
      <c r="XF90" s="7"/>
      <c r="XG90" s="7"/>
      <c r="XH90" s="7"/>
      <c r="XI90" s="7"/>
      <c r="XJ90" s="7"/>
      <c r="XK90" s="7"/>
      <c r="XL90" s="7"/>
      <c r="XM90" s="7"/>
      <c r="XN90" s="7"/>
      <c r="XO90" s="7"/>
      <c r="XP90" s="7"/>
      <c r="XQ90" s="7"/>
      <c r="XR90" s="7"/>
      <c r="XS90" s="7"/>
      <c r="XT90" s="7"/>
      <c r="XU90" s="7"/>
      <c r="XV90" s="7"/>
      <c r="XW90" s="7"/>
      <c r="XX90" s="7"/>
      <c r="XY90" s="7"/>
      <c r="XZ90" s="7"/>
      <c r="YA90" s="7"/>
      <c r="YB90" s="7"/>
      <c r="YC90" s="7"/>
      <c r="YD90" s="7"/>
      <c r="YE90" s="7"/>
      <c r="YF90" s="7"/>
      <c r="YG90" s="7"/>
      <c r="YH90" s="7"/>
      <c r="YI90" s="7"/>
      <c r="YJ90" s="7"/>
      <c r="YK90" s="7"/>
      <c r="YL90" s="7"/>
      <c r="YM90" s="7"/>
      <c r="YN90" s="7"/>
      <c r="YO90" s="7"/>
      <c r="YP90" s="7"/>
      <c r="YQ90" s="7"/>
      <c r="YR90" s="7"/>
      <c r="YS90" s="7"/>
      <c r="YT90" s="7"/>
      <c r="YU90" s="7"/>
      <c r="YV90" s="7"/>
      <c r="YW90" s="7"/>
      <c r="YX90" s="7"/>
      <c r="YY90" s="7"/>
      <c r="YZ90" s="7"/>
      <c r="ZA90" s="7"/>
      <c r="ZB90" s="7"/>
      <c r="ZC90" s="7"/>
      <c r="ZD90" s="7"/>
      <c r="ZE90" s="7"/>
      <c r="ZF90" s="7"/>
      <c r="ZG90" s="7"/>
      <c r="ZH90" s="7"/>
      <c r="ZI90" s="7"/>
      <c r="ZJ90" s="7"/>
      <c r="ZK90" s="7"/>
      <c r="ZL90" s="7"/>
      <c r="ZM90" s="7"/>
      <c r="ZN90" s="7"/>
      <c r="ZO90" s="7"/>
      <c r="ZP90" s="7"/>
      <c r="ZQ90" s="7"/>
      <c r="ZR90" s="7"/>
      <c r="ZS90" s="7"/>
      <c r="ZT90" s="7"/>
      <c r="ZU90" s="7"/>
      <c r="ZV90" s="7"/>
      <c r="ZW90" s="7"/>
      <c r="ZX90" s="7"/>
      <c r="ZY90" s="7"/>
      <c r="ZZ90" s="7"/>
      <c r="AAA90" s="7"/>
      <c r="AAB90" s="7"/>
      <c r="AAC90" s="7"/>
      <c r="AAD90" s="7"/>
      <c r="AAE90" s="7"/>
      <c r="AAF90" s="7"/>
      <c r="AAG90" s="7"/>
      <c r="AAH90" s="7"/>
      <c r="AAI90" s="7"/>
      <c r="AAJ90" s="7"/>
      <c r="AAK90" s="7"/>
      <c r="AAL90" s="7"/>
      <c r="AAM90" s="7"/>
      <c r="AAN90" s="7"/>
      <c r="AAO90" s="7"/>
      <c r="AAP90" s="7"/>
      <c r="AAQ90" s="7"/>
      <c r="AAR90" s="7"/>
      <c r="AAS90" s="7"/>
      <c r="AAT90" s="7"/>
      <c r="AAU90" s="7"/>
      <c r="AAV90" s="7"/>
      <c r="AAW90" s="7"/>
      <c r="AAX90" s="7"/>
      <c r="AAY90" s="7"/>
      <c r="AAZ90" s="7"/>
      <c r="ABA90" s="7"/>
      <c r="ABB90" s="7"/>
      <c r="ABC90" s="7"/>
      <c r="ABD90" s="7"/>
      <c r="ABE90" s="7"/>
      <c r="ABF90" s="7"/>
      <c r="ABG90" s="7"/>
      <c r="ABH90" s="7"/>
      <c r="ABI90" s="7"/>
      <c r="ABJ90" s="7"/>
      <c r="ABK90" s="7"/>
      <c r="ABL90" s="7"/>
      <c r="ABM90" s="7"/>
      <c r="ABN90" s="7"/>
      <c r="ABO90" s="7"/>
      <c r="ABP90" s="7"/>
      <c r="ABQ90" s="7"/>
      <c r="ABR90" s="7"/>
      <c r="ABS90" s="7"/>
      <c r="ABT90" s="7"/>
      <c r="ABU90" s="7"/>
      <c r="ABV90" s="7"/>
      <c r="ABW90" s="7"/>
      <c r="ABX90" s="7"/>
      <c r="ABY90" s="7"/>
      <c r="ABZ90" s="7"/>
      <c r="ACA90" s="7"/>
      <c r="ACB90" s="7"/>
      <c r="ACC90" s="7"/>
      <c r="ACD90" s="7"/>
      <c r="ACE90" s="7"/>
      <c r="ACF90" s="7"/>
      <c r="ACG90" s="7"/>
      <c r="ACH90" s="7"/>
      <c r="ACI90" s="7"/>
      <c r="ACJ90" s="7"/>
      <c r="ACK90" s="7"/>
      <c r="ACL90" s="7"/>
      <c r="ACM90" s="7"/>
      <c r="ACN90" s="7"/>
      <c r="ACO90" s="7"/>
      <c r="ACP90" s="7"/>
      <c r="ACQ90" s="7"/>
      <c r="ACR90" s="7"/>
      <c r="ACS90" s="7"/>
      <c r="ACT90" s="7"/>
      <c r="ACU90" s="7"/>
      <c r="ACV90" s="7"/>
      <c r="ACW90" s="7"/>
      <c r="ACX90" s="7"/>
      <c r="ACY90" s="7"/>
      <c r="ACZ90" s="7"/>
      <c r="ADA90" s="7"/>
      <c r="ADB90" s="7"/>
      <c r="ADC90" s="7"/>
      <c r="ADD90" s="7"/>
      <c r="ADE90" s="7"/>
      <c r="ADF90" s="7"/>
      <c r="ADG90" s="7"/>
      <c r="ADH90" s="7"/>
      <c r="ADI90" s="7"/>
      <c r="ADJ90" s="7"/>
      <c r="ADK90" s="7"/>
      <c r="ADL90" s="7"/>
      <c r="ADM90" s="7"/>
      <c r="ADN90" s="7"/>
      <c r="ADO90" s="7"/>
      <c r="ADP90" s="7"/>
      <c r="ADQ90" s="7"/>
      <c r="ADR90" s="7"/>
      <c r="ADS90" s="7"/>
      <c r="ADT90" s="7"/>
      <c r="ADU90" s="7"/>
      <c r="ADV90" s="7"/>
      <c r="ADW90" s="7"/>
      <c r="ADX90" s="7"/>
      <c r="ADY90" s="7"/>
      <c r="ADZ90" s="7"/>
      <c r="AEA90" s="7"/>
      <c r="AEB90" s="7"/>
      <c r="AEC90" s="7"/>
      <c r="AED90" s="7"/>
      <c r="AEE90" s="7"/>
      <c r="AEF90" s="7"/>
      <c r="AEG90" s="7"/>
      <c r="AEH90" s="7"/>
      <c r="AEI90" s="7"/>
      <c r="AEJ90" s="7"/>
      <c r="AEK90" s="7"/>
      <c r="AEL90" s="7"/>
      <c r="AEM90" s="7"/>
      <c r="AEN90" s="7"/>
      <c r="AEO90" s="7"/>
      <c r="AEP90" s="7"/>
      <c r="AEQ90" s="7"/>
      <c r="AER90" s="7"/>
      <c r="AES90" s="7"/>
      <c r="AET90" s="7"/>
      <c r="AEU90" s="7"/>
      <c r="AEV90" s="7"/>
      <c r="AEW90" s="7"/>
      <c r="AEX90" s="7"/>
      <c r="AEY90" s="7"/>
      <c r="AEZ90" s="7"/>
      <c r="AFA90" s="7"/>
      <c r="AFB90" s="7"/>
      <c r="AFC90" s="7"/>
      <c r="AFD90" s="7"/>
      <c r="AFE90" s="7"/>
      <c r="AFF90" s="7"/>
      <c r="AFG90" s="7"/>
      <c r="AFH90" s="7"/>
      <c r="AFI90" s="7"/>
      <c r="AFJ90" s="7"/>
      <c r="AFK90" s="7"/>
      <c r="AFL90" s="7"/>
      <c r="AFM90" s="7"/>
      <c r="AFN90" s="7"/>
      <c r="AFO90" s="7"/>
      <c r="AFP90" s="7"/>
      <c r="AFQ90" s="7"/>
      <c r="AFR90" s="7"/>
      <c r="AFS90" s="7"/>
      <c r="AFT90" s="7"/>
      <c r="AFU90" s="7"/>
      <c r="AFV90" s="7"/>
      <c r="AFW90" s="7"/>
      <c r="AFX90" s="7"/>
      <c r="AFY90" s="7"/>
      <c r="AFZ90" s="7"/>
      <c r="AGA90" s="7"/>
      <c r="AGB90" s="7"/>
      <c r="AGC90" s="7"/>
      <c r="AGD90" s="7"/>
      <c r="AGE90" s="7"/>
      <c r="AGF90" s="7"/>
      <c r="AGG90" s="7"/>
      <c r="AGH90" s="7"/>
      <c r="AGI90" s="7"/>
      <c r="AGJ90" s="7"/>
      <c r="AGK90" s="7"/>
      <c r="AGL90" s="7"/>
      <c r="AGM90" s="7"/>
      <c r="AGN90" s="7"/>
      <c r="AGO90" s="7"/>
      <c r="AGP90" s="7"/>
      <c r="AGQ90" s="7"/>
      <c r="AGR90" s="7"/>
      <c r="AGS90" s="7"/>
      <c r="AGT90" s="7"/>
      <c r="AGU90" s="7"/>
      <c r="AGV90" s="7"/>
      <c r="AGW90" s="7"/>
      <c r="AGX90" s="7"/>
      <c r="AGY90" s="7"/>
      <c r="AGZ90" s="7"/>
      <c r="AHA90" s="7"/>
      <c r="AHB90" s="7"/>
      <c r="AHC90" s="7"/>
      <c r="AHD90" s="7"/>
      <c r="AHE90" s="7"/>
      <c r="AHF90" s="7"/>
      <c r="AHG90" s="7"/>
      <c r="AHH90" s="7"/>
      <c r="AHI90" s="7"/>
      <c r="AHJ90" s="7"/>
      <c r="AHK90" s="7"/>
      <c r="AHL90" s="7"/>
      <c r="AHM90" s="7"/>
      <c r="AHN90" s="7"/>
      <c r="AHO90" s="7"/>
      <c r="AHP90" s="7"/>
      <c r="AHQ90" s="7"/>
      <c r="AHR90" s="7"/>
      <c r="AHS90" s="7"/>
      <c r="AHT90" s="7"/>
      <c r="AHU90" s="7"/>
      <c r="AHV90" s="7"/>
      <c r="AHW90" s="7"/>
      <c r="AHX90" s="7"/>
      <c r="AHY90" s="7"/>
      <c r="AHZ90" s="7"/>
      <c r="AIA90" s="7"/>
      <c r="AIB90" s="7"/>
      <c r="AIC90" s="7"/>
      <c r="AID90" s="7"/>
      <c r="AIE90" s="7"/>
      <c r="AIF90" s="7"/>
      <c r="AIG90" s="7"/>
      <c r="AIH90" s="7"/>
      <c r="AII90" s="7"/>
      <c r="AIJ90" s="7"/>
      <c r="AIK90" s="7"/>
      <c r="AIL90" s="7"/>
      <c r="AIM90" s="7"/>
      <c r="AIN90" s="7"/>
      <c r="AIO90" s="7"/>
      <c r="AIP90" s="7"/>
      <c r="AIQ90" s="7"/>
      <c r="AIR90" s="7"/>
      <c r="AIS90" s="7"/>
      <c r="AIT90" s="7"/>
      <c r="AIU90" s="7"/>
      <c r="AIV90" s="7"/>
      <c r="AIW90" s="7"/>
      <c r="AIX90" s="7"/>
      <c r="AIY90" s="7"/>
      <c r="AIZ90" s="7"/>
      <c r="AJA90" s="7"/>
      <c r="AJB90" s="7"/>
      <c r="AJC90" s="7"/>
      <c r="AJD90" s="7"/>
      <c r="AJE90" s="7"/>
      <c r="AJF90" s="7"/>
      <c r="AJG90" s="7"/>
      <c r="AJH90" s="7"/>
      <c r="AJI90" s="7"/>
      <c r="AJJ90" s="7"/>
      <c r="AJK90" s="7"/>
      <c r="AJL90" s="7"/>
      <c r="AJM90" s="7"/>
      <c r="AJN90" s="7"/>
      <c r="AJO90" s="7"/>
      <c r="AJP90" s="7"/>
      <c r="AJQ90" s="7"/>
      <c r="AJR90" s="7"/>
      <c r="AJS90" s="7"/>
      <c r="AJT90" s="7"/>
      <c r="AJU90" s="7"/>
      <c r="AJV90" s="7"/>
      <c r="AJW90" s="7"/>
      <c r="AJX90" s="7"/>
      <c r="AJY90" s="7"/>
      <c r="AJZ90" s="7"/>
      <c r="AKA90" s="7"/>
      <c r="AKB90" s="7"/>
      <c r="AKC90" s="7"/>
      <c r="AKD90" s="7"/>
    </row>
    <row r="91" spans="1:967" ht="36" customHeight="1" x14ac:dyDescent="0.3">
      <c r="A91" s="242" t="s">
        <v>100</v>
      </c>
      <c r="B91" s="220">
        <v>2250133</v>
      </c>
      <c r="C91" s="221">
        <v>69371</v>
      </c>
      <c r="D91" s="173">
        <f t="shared" si="64"/>
        <v>69371</v>
      </c>
      <c r="E91" s="173">
        <f t="shared" si="65"/>
        <v>0</v>
      </c>
      <c r="F91" s="75">
        <f t="shared" si="56"/>
        <v>100</v>
      </c>
      <c r="G91" s="173">
        <v>69371</v>
      </c>
      <c r="H91" s="173">
        <v>69371</v>
      </c>
      <c r="I91" s="174">
        <f t="shared" si="52"/>
        <v>100</v>
      </c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4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6"/>
      <c r="BH91" s="6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  <c r="IV91" s="7"/>
      <c r="IW91" s="7"/>
      <c r="IX91" s="7"/>
      <c r="IY91" s="7"/>
      <c r="IZ91" s="7"/>
      <c r="JA91" s="7"/>
      <c r="JB91" s="7"/>
      <c r="JC91" s="7"/>
      <c r="JD91" s="7"/>
      <c r="JE91" s="7"/>
      <c r="JF91" s="7"/>
      <c r="JG91" s="7"/>
      <c r="JH91" s="7"/>
      <c r="JI91" s="7"/>
      <c r="JJ91" s="7"/>
      <c r="JK91" s="7"/>
      <c r="JL91" s="7"/>
      <c r="JM91" s="7"/>
      <c r="JN91" s="7"/>
      <c r="JO91" s="7"/>
      <c r="JP91" s="7"/>
      <c r="JQ91" s="7"/>
      <c r="JR91" s="7"/>
      <c r="JS91" s="7"/>
      <c r="JT91" s="7"/>
      <c r="JU91" s="7"/>
      <c r="JV91" s="7"/>
      <c r="JW91" s="7"/>
      <c r="JX91" s="7"/>
      <c r="JY91" s="7"/>
      <c r="JZ91" s="7"/>
      <c r="KA91" s="7"/>
      <c r="KB91" s="7"/>
      <c r="KC91" s="7"/>
      <c r="KD91" s="7"/>
      <c r="KE91" s="7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  <c r="KU91" s="7"/>
      <c r="KV91" s="7"/>
      <c r="KW91" s="7"/>
      <c r="KX91" s="7"/>
      <c r="KY91" s="7"/>
      <c r="KZ91" s="7"/>
      <c r="LA91" s="7"/>
      <c r="LB91" s="7"/>
      <c r="LC91" s="7"/>
      <c r="LD91" s="7"/>
      <c r="LE91" s="7"/>
      <c r="LF91" s="7"/>
      <c r="LG91" s="7"/>
      <c r="LH91" s="7"/>
      <c r="LI91" s="7"/>
      <c r="LJ91" s="7"/>
      <c r="LK91" s="7"/>
      <c r="LL91" s="7"/>
      <c r="LM91" s="7"/>
      <c r="LN91" s="7"/>
      <c r="LO91" s="7"/>
      <c r="LP91" s="7"/>
      <c r="LQ91" s="7"/>
      <c r="LR91" s="7"/>
      <c r="LS91" s="7"/>
      <c r="LT91" s="7"/>
      <c r="LU91" s="7"/>
      <c r="LV91" s="7"/>
      <c r="LW91" s="7"/>
      <c r="LX91" s="7"/>
      <c r="LY91" s="7"/>
      <c r="LZ91" s="7"/>
      <c r="MA91" s="7"/>
      <c r="MB91" s="7"/>
      <c r="MC91" s="7"/>
      <c r="MD91" s="7"/>
      <c r="ME91" s="7"/>
      <c r="MF91" s="7"/>
      <c r="MG91" s="7"/>
      <c r="MH91" s="7"/>
      <c r="MI91" s="7"/>
      <c r="MJ91" s="7"/>
      <c r="MK91" s="7"/>
      <c r="ML91" s="7"/>
      <c r="MM91" s="7"/>
      <c r="MN91" s="7"/>
      <c r="MO91" s="7"/>
      <c r="MP91" s="7"/>
      <c r="MQ91" s="7"/>
      <c r="MR91" s="7"/>
      <c r="MS91" s="7"/>
      <c r="MT91" s="7"/>
      <c r="MU91" s="7"/>
      <c r="MV91" s="7"/>
      <c r="MW91" s="7"/>
      <c r="MX91" s="7"/>
      <c r="MY91" s="7"/>
      <c r="MZ91" s="7"/>
      <c r="NA91" s="7"/>
      <c r="NB91" s="7"/>
      <c r="NC91" s="7"/>
      <c r="ND91" s="7"/>
      <c r="NE91" s="7"/>
      <c r="NF91" s="7"/>
      <c r="NG91" s="7"/>
      <c r="NH91" s="7"/>
      <c r="NI91" s="7"/>
      <c r="NJ91" s="7"/>
      <c r="NK91" s="7"/>
      <c r="NL91" s="7"/>
      <c r="NM91" s="7"/>
      <c r="NN91" s="7"/>
      <c r="NO91" s="7"/>
      <c r="NP91" s="7"/>
      <c r="NQ91" s="7"/>
      <c r="NR91" s="7"/>
      <c r="NS91" s="7"/>
      <c r="NT91" s="7"/>
      <c r="NU91" s="7"/>
      <c r="NV91" s="7"/>
      <c r="NW91" s="7"/>
      <c r="NX91" s="7"/>
      <c r="NY91" s="7"/>
      <c r="NZ91" s="7"/>
      <c r="OA91" s="7"/>
      <c r="OB91" s="7"/>
      <c r="OC91" s="7"/>
      <c r="OD91" s="7"/>
      <c r="OE91" s="7"/>
      <c r="OF91" s="7"/>
      <c r="OG91" s="7"/>
      <c r="OH91" s="7"/>
      <c r="OI91" s="7"/>
      <c r="OJ91" s="7"/>
      <c r="OK91" s="7"/>
      <c r="OL91" s="7"/>
      <c r="OM91" s="7"/>
      <c r="ON91" s="7"/>
      <c r="OO91" s="7"/>
      <c r="OP91" s="7"/>
      <c r="OQ91" s="7"/>
      <c r="OR91" s="7"/>
      <c r="OS91" s="7"/>
      <c r="OT91" s="7"/>
      <c r="OU91" s="7"/>
      <c r="OV91" s="7"/>
      <c r="OW91" s="7"/>
      <c r="OX91" s="7"/>
      <c r="OY91" s="7"/>
      <c r="OZ91" s="7"/>
      <c r="PA91" s="7"/>
      <c r="PB91" s="7"/>
      <c r="PC91" s="7"/>
      <c r="PD91" s="7"/>
      <c r="PE91" s="7"/>
      <c r="PF91" s="7"/>
      <c r="PG91" s="7"/>
      <c r="PH91" s="7"/>
      <c r="PI91" s="7"/>
      <c r="PJ91" s="7"/>
      <c r="PK91" s="7"/>
      <c r="PL91" s="7"/>
      <c r="PM91" s="7"/>
      <c r="PN91" s="7"/>
      <c r="PO91" s="7"/>
      <c r="PP91" s="7"/>
      <c r="PQ91" s="7"/>
      <c r="PR91" s="7"/>
      <c r="PS91" s="7"/>
      <c r="PT91" s="7"/>
      <c r="PU91" s="7"/>
      <c r="PV91" s="7"/>
      <c r="PW91" s="7"/>
      <c r="PX91" s="7"/>
      <c r="PY91" s="7"/>
      <c r="PZ91" s="7"/>
      <c r="QA91" s="7"/>
      <c r="QB91" s="7"/>
      <c r="QC91" s="7"/>
      <c r="QD91" s="7"/>
      <c r="QE91" s="7"/>
      <c r="QF91" s="7"/>
      <c r="QG91" s="7"/>
      <c r="QH91" s="7"/>
      <c r="QI91" s="7"/>
      <c r="QJ91" s="7"/>
      <c r="QK91" s="7"/>
      <c r="QL91" s="7"/>
      <c r="QM91" s="7"/>
      <c r="QN91" s="7"/>
      <c r="QO91" s="7"/>
      <c r="QP91" s="7"/>
      <c r="QQ91" s="7"/>
      <c r="QR91" s="7"/>
      <c r="QS91" s="7"/>
      <c r="QT91" s="7"/>
      <c r="QU91" s="7"/>
      <c r="QV91" s="7"/>
      <c r="QW91" s="7"/>
      <c r="QX91" s="7"/>
      <c r="QY91" s="7"/>
      <c r="QZ91" s="7"/>
      <c r="RA91" s="7"/>
      <c r="RB91" s="7"/>
      <c r="RC91" s="7"/>
      <c r="RD91" s="7"/>
      <c r="RE91" s="7"/>
      <c r="RF91" s="7"/>
      <c r="RG91" s="7"/>
      <c r="RH91" s="7"/>
      <c r="RI91" s="7"/>
      <c r="RJ91" s="7"/>
      <c r="RK91" s="7"/>
      <c r="RL91" s="7"/>
      <c r="RM91" s="7"/>
      <c r="RN91" s="7"/>
      <c r="RO91" s="7"/>
      <c r="RP91" s="7"/>
      <c r="RQ91" s="7"/>
      <c r="RR91" s="7"/>
      <c r="RS91" s="7"/>
      <c r="RT91" s="7"/>
      <c r="RU91" s="7"/>
      <c r="RV91" s="7"/>
      <c r="RW91" s="7"/>
      <c r="RX91" s="7"/>
      <c r="RY91" s="7"/>
      <c r="RZ91" s="7"/>
      <c r="SA91" s="7"/>
      <c r="SB91" s="7"/>
      <c r="SC91" s="7"/>
      <c r="SD91" s="7"/>
      <c r="SE91" s="7"/>
      <c r="SF91" s="7"/>
      <c r="SG91" s="7"/>
      <c r="SH91" s="7"/>
      <c r="SI91" s="7"/>
      <c r="SJ91" s="7"/>
      <c r="SK91" s="7"/>
      <c r="SL91" s="7"/>
      <c r="SM91" s="7"/>
      <c r="SN91" s="7"/>
      <c r="SO91" s="7"/>
      <c r="SP91" s="7"/>
      <c r="SQ91" s="7"/>
      <c r="SR91" s="7"/>
      <c r="SS91" s="7"/>
      <c r="ST91" s="7"/>
      <c r="SU91" s="7"/>
      <c r="SV91" s="7"/>
      <c r="SW91" s="7"/>
      <c r="SX91" s="7"/>
      <c r="SY91" s="7"/>
      <c r="SZ91" s="7"/>
      <c r="TA91" s="7"/>
      <c r="TB91" s="7"/>
      <c r="TC91" s="7"/>
      <c r="TD91" s="7"/>
      <c r="TE91" s="7"/>
      <c r="TF91" s="7"/>
      <c r="TG91" s="7"/>
      <c r="TH91" s="7"/>
      <c r="TI91" s="7"/>
      <c r="TJ91" s="7"/>
      <c r="TK91" s="7"/>
      <c r="TL91" s="7"/>
      <c r="TM91" s="7"/>
      <c r="TN91" s="7"/>
      <c r="TO91" s="7"/>
      <c r="TP91" s="7"/>
      <c r="TQ91" s="7"/>
      <c r="TR91" s="7"/>
      <c r="TS91" s="7"/>
      <c r="TT91" s="7"/>
      <c r="TU91" s="7"/>
      <c r="TV91" s="7"/>
      <c r="TW91" s="7"/>
      <c r="TX91" s="7"/>
      <c r="TY91" s="7"/>
      <c r="TZ91" s="7"/>
      <c r="UA91" s="7"/>
      <c r="UB91" s="7"/>
      <c r="UC91" s="7"/>
      <c r="UD91" s="7"/>
      <c r="UE91" s="7"/>
      <c r="UF91" s="7"/>
      <c r="UG91" s="7"/>
      <c r="UH91" s="7"/>
      <c r="UI91" s="7"/>
      <c r="UJ91" s="7"/>
      <c r="UK91" s="7"/>
      <c r="UL91" s="7"/>
      <c r="UM91" s="7"/>
      <c r="UN91" s="7"/>
      <c r="UO91" s="7"/>
      <c r="UP91" s="7"/>
      <c r="UQ91" s="7"/>
      <c r="UR91" s="7"/>
      <c r="US91" s="7"/>
      <c r="UT91" s="7"/>
      <c r="UU91" s="7"/>
      <c r="UV91" s="7"/>
      <c r="UW91" s="7"/>
      <c r="UX91" s="7"/>
      <c r="UY91" s="7"/>
      <c r="UZ91" s="7"/>
      <c r="VA91" s="7"/>
      <c r="VB91" s="7"/>
      <c r="VC91" s="7"/>
      <c r="VD91" s="7"/>
      <c r="VE91" s="7"/>
      <c r="VF91" s="7"/>
      <c r="VG91" s="7"/>
      <c r="VH91" s="7"/>
      <c r="VI91" s="7"/>
      <c r="VJ91" s="7"/>
      <c r="VK91" s="7"/>
      <c r="VL91" s="7"/>
      <c r="VM91" s="7"/>
      <c r="VN91" s="7"/>
      <c r="VO91" s="7"/>
      <c r="VP91" s="7"/>
      <c r="VQ91" s="7"/>
      <c r="VR91" s="7"/>
      <c r="VS91" s="7"/>
      <c r="VT91" s="7"/>
      <c r="VU91" s="7"/>
      <c r="VV91" s="7"/>
      <c r="VW91" s="7"/>
      <c r="VX91" s="7"/>
      <c r="VY91" s="7"/>
      <c r="VZ91" s="7"/>
      <c r="WA91" s="7"/>
      <c r="WB91" s="7"/>
      <c r="WC91" s="7"/>
      <c r="WD91" s="7"/>
      <c r="WE91" s="7"/>
      <c r="WF91" s="7"/>
      <c r="WG91" s="7"/>
      <c r="WH91" s="7"/>
      <c r="WI91" s="7"/>
      <c r="WJ91" s="7"/>
      <c r="WK91" s="7"/>
      <c r="WL91" s="7"/>
      <c r="WM91" s="7"/>
      <c r="WN91" s="7"/>
      <c r="WO91" s="7"/>
      <c r="WP91" s="7"/>
      <c r="WQ91" s="7"/>
      <c r="WR91" s="7"/>
      <c r="WS91" s="7"/>
      <c r="WT91" s="7"/>
      <c r="WU91" s="7"/>
      <c r="WV91" s="7"/>
      <c r="WW91" s="7"/>
      <c r="WX91" s="7"/>
      <c r="WY91" s="7"/>
      <c r="WZ91" s="7"/>
      <c r="XA91" s="7"/>
      <c r="XB91" s="7"/>
      <c r="XC91" s="7"/>
      <c r="XD91" s="7"/>
      <c r="XE91" s="7"/>
      <c r="XF91" s="7"/>
      <c r="XG91" s="7"/>
      <c r="XH91" s="7"/>
      <c r="XI91" s="7"/>
      <c r="XJ91" s="7"/>
      <c r="XK91" s="7"/>
      <c r="XL91" s="7"/>
      <c r="XM91" s="7"/>
      <c r="XN91" s="7"/>
      <c r="XO91" s="7"/>
      <c r="XP91" s="7"/>
      <c r="XQ91" s="7"/>
      <c r="XR91" s="7"/>
      <c r="XS91" s="7"/>
      <c r="XT91" s="7"/>
      <c r="XU91" s="7"/>
      <c r="XV91" s="7"/>
      <c r="XW91" s="7"/>
      <c r="XX91" s="7"/>
      <c r="XY91" s="7"/>
      <c r="XZ91" s="7"/>
      <c r="YA91" s="7"/>
      <c r="YB91" s="7"/>
      <c r="YC91" s="7"/>
      <c r="YD91" s="7"/>
      <c r="YE91" s="7"/>
      <c r="YF91" s="7"/>
      <c r="YG91" s="7"/>
      <c r="YH91" s="7"/>
      <c r="YI91" s="7"/>
      <c r="YJ91" s="7"/>
      <c r="YK91" s="7"/>
      <c r="YL91" s="7"/>
      <c r="YM91" s="7"/>
      <c r="YN91" s="7"/>
      <c r="YO91" s="7"/>
      <c r="YP91" s="7"/>
      <c r="YQ91" s="7"/>
      <c r="YR91" s="7"/>
      <c r="YS91" s="7"/>
      <c r="YT91" s="7"/>
      <c r="YU91" s="7"/>
      <c r="YV91" s="7"/>
      <c r="YW91" s="7"/>
      <c r="YX91" s="7"/>
      <c r="YY91" s="7"/>
      <c r="YZ91" s="7"/>
      <c r="ZA91" s="7"/>
      <c r="ZB91" s="7"/>
      <c r="ZC91" s="7"/>
      <c r="ZD91" s="7"/>
      <c r="ZE91" s="7"/>
      <c r="ZF91" s="7"/>
      <c r="ZG91" s="7"/>
      <c r="ZH91" s="7"/>
      <c r="ZI91" s="7"/>
      <c r="ZJ91" s="7"/>
      <c r="ZK91" s="7"/>
      <c r="ZL91" s="7"/>
      <c r="ZM91" s="7"/>
      <c r="ZN91" s="7"/>
      <c r="ZO91" s="7"/>
      <c r="ZP91" s="7"/>
      <c r="ZQ91" s="7"/>
      <c r="ZR91" s="7"/>
      <c r="ZS91" s="7"/>
      <c r="ZT91" s="7"/>
      <c r="ZU91" s="7"/>
      <c r="ZV91" s="7"/>
      <c r="ZW91" s="7"/>
      <c r="ZX91" s="7"/>
      <c r="ZY91" s="7"/>
      <c r="ZZ91" s="7"/>
      <c r="AAA91" s="7"/>
      <c r="AAB91" s="7"/>
      <c r="AAC91" s="7"/>
      <c r="AAD91" s="7"/>
      <c r="AAE91" s="7"/>
      <c r="AAF91" s="7"/>
      <c r="AAG91" s="7"/>
      <c r="AAH91" s="7"/>
      <c r="AAI91" s="7"/>
      <c r="AAJ91" s="7"/>
      <c r="AAK91" s="7"/>
      <c r="AAL91" s="7"/>
      <c r="AAM91" s="7"/>
      <c r="AAN91" s="7"/>
      <c r="AAO91" s="7"/>
      <c r="AAP91" s="7"/>
      <c r="AAQ91" s="7"/>
      <c r="AAR91" s="7"/>
      <c r="AAS91" s="7"/>
      <c r="AAT91" s="7"/>
      <c r="AAU91" s="7"/>
      <c r="AAV91" s="7"/>
      <c r="AAW91" s="7"/>
      <c r="AAX91" s="7"/>
      <c r="AAY91" s="7"/>
      <c r="AAZ91" s="7"/>
      <c r="ABA91" s="7"/>
      <c r="ABB91" s="7"/>
      <c r="ABC91" s="7"/>
      <c r="ABD91" s="7"/>
      <c r="ABE91" s="7"/>
      <c r="ABF91" s="7"/>
      <c r="ABG91" s="7"/>
      <c r="ABH91" s="7"/>
      <c r="ABI91" s="7"/>
      <c r="ABJ91" s="7"/>
      <c r="ABK91" s="7"/>
      <c r="ABL91" s="7"/>
      <c r="ABM91" s="7"/>
      <c r="ABN91" s="7"/>
      <c r="ABO91" s="7"/>
      <c r="ABP91" s="7"/>
      <c r="ABQ91" s="7"/>
      <c r="ABR91" s="7"/>
      <c r="ABS91" s="7"/>
      <c r="ABT91" s="7"/>
      <c r="ABU91" s="7"/>
      <c r="ABV91" s="7"/>
      <c r="ABW91" s="7"/>
      <c r="ABX91" s="7"/>
      <c r="ABY91" s="7"/>
      <c r="ABZ91" s="7"/>
      <c r="ACA91" s="7"/>
      <c r="ACB91" s="7"/>
      <c r="ACC91" s="7"/>
      <c r="ACD91" s="7"/>
      <c r="ACE91" s="7"/>
      <c r="ACF91" s="7"/>
      <c r="ACG91" s="7"/>
      <c r="ACH91" s="7"/>
      <c r="ACI91" s="7"/>
      <c r="ACJ91" s="7"/>
      <c r="ACK91" s="7"/>
      <c r="ACL91" s="7"/>
      <c r="ACM91" s="7"/>
      <c r="ACN91" s="7"/>
      <c r="ACO91" s="7"/>
      <c r="ACP91" s="7"/>
      <c r="ACQ91" s="7"/>
      <c r="ACR91" s="7"/>
      <c r="ACS91" s="7"/>
      <c r="ACT91" s="7"/>
      <c r="ACU91" s="7"/>
      <c r="ACV91" s="7"/>
      <c r="ACW91" s="7"/>
      <c r="ACX91" s="7"/>
      <c r="ACY91" s="7"/>
      <c r="ACZ91" s="7"/>
      <c r="ADA91" s="7"/>
      <c r="ADB91" s="7"/>
      <c r="ADC91" s="7"/>
      <c r="ADD91" s="7"/>
      <c r="ADE91" s="7"/>
      <c r="ADF91" s="7"/>
      <c r="ADG91" s="7"/>
      <c r="ADH91" s="7"/>
      <c r="ADI91" s="7"/>
      <c r="ADJ91" s="7"/>
      <c r="ADK91" s="7"/>
      <c r="ADL91" s="7"/>
      <c r="ADM91" s="7"/>
      <c r="ADN91" s="7"/>
      <c r="ADO91" s="7"/>
      <c r="ADP91" s="7"/>
      <c r="ADQ91" s="7"/>
      <c r="ADR91" s="7"/>
      <c r="ADS91" s="7"/>
      <c r="ADT91" s="7"/>
      <c r="ADU91" s="7"/>
      <c r="ADV91" s="7"/>
      <c r="ADW91" s="7"/>
      <c r="ADX91" s="7"/>
      <c r="ADY91" s="7"/>
      <c r="ADZ91" s="7"/>
      <c r="AEA91" s="7"/>
      <c r="AEB91" s="7"/>
      <c r="AEC91" s="7"/>
      <c r="AED91" s="7"/>
      <c r="AEE91" s="7"/>
      <c r="AEF91" s="7"/>
      <c r="AEG91" s="7"/>
      <c r="AEH91" s="7"/>
      <c r="AEI91" s="7"/>
      <c r="AEJ91" s="7"/>
      <c r="AEK91" s="7"/>
      <c r="AEL91" s="7"/>
      <c r="AEM91" s="7"/>
      <c r="AEN91" s="7"/>
      <c r="AEO91" s="7"/>
      <c r="AEP91" s="7"/>
      <c r="AEQ91" s="7"/>
      <c r="AER91" s="7"/>
      <c r="AES91" s="7"/>
      <c r="AET91" s="7"/>
      <c r="AEU91" s="7"/>
      <c r="AEV91" s="7"/>
      <c r="AEW91" s="7"/>
      <c r="AEX91" s="7"/>
      <c r="AEY91" s="7"/>
      <c r="AEZ91" s="7"/>
      <c r="AFA91" s="7"/>
      <c r="AFB91" s="7"/>
      <c r="AFC91" s="7"/>
      <c r="AFD91" s="7"/>
      <c r="AFE91" s="7"/>
      <c r="AFF91" s="7"/>
      <c r="AFG91" s="7"/>
      <c r="AFH91" s="7"/>
      <c r="AFI91" s="7"/>
      <c r="AFJ91" s="7"/>
      <c r="AFK91" s="7"/>
      <c r="AFL91" s="7"/>
      <c r="AFM91" s="7"/>
      <c r="AFN91" s="7"/>
      <c r="AFO91" s="7"/>
      <c r="AFP91" s="7"/>
      <c r="AFQ91" s="7"/>
      <c r="AFR91" s="7"/>
      <c r="AFS91" s="7"/>
      <c r="AFT91" s="7"/>
      <c r="AFU91" s="7"/>
      <c r="AFV91" s="7"/>
      <c r="AFW91" s="7"/>
      <c r="AFX91" s="7"/>
      <c r="AFY91" s="7"/>
      <c r="AFZ91" s="7"/>
      <c r="AGA91" s="7"/>
      <c r="AGB91" s="7"/>
      <c r="AGC91" s="7"/>
      <c r="AGD91" s="7"/>
      <c r="AGE91" s="7"/>
      <c r="AGF91" s="7"/>
      <c r="AGG91" s="7"/>
      <c r="AGH91" s="7"/>
      <c r="AGI91" s="7"/>
      <c r="AGJ91" s="7"/>
      <c r="AGK91" s="7"/>
      <c r="AGL91" s="7"/>
      <c r="AGM91" s="7"/>
      <c r="AGN91" s="7"/>
      <c r="AGO91" s="7"/>
      <c r="AGP91" s="7"/>
      <c r="AGQ91" s="7"/>
      <c r="AGR91" s="7"/>
      <c r="AGS91" s="7"/>
      <c r="AGT91" s="7"/>
      <c r="AGU91" s="7"/>
      <c r="AGV91" s="7"/>
      <c r="AGW91" s="7"/>
      <c r="AGX91" s="7"/>
      <c r="AGY91" s="7"/>
      <c r="AGZ91" s="7"/>
      <c r="AHA91" s="7"/>
      <c r="AHB91" s="7"/>
      <c r="AHC91" s="7"/>
      <c r="AHD91" s="7"/>
      <c r="AHE91" s="7"/>
      <c r="AHF91" s="7"/>
      <c r="AHG91" s="7"/>
      <c r="AHH91" s="7"/>
      <c r="AHI91" s="7"/>
      <c r="AHJ91" s="7"/>
      <c r="AHK91" s="7"/>
      <c r="AHL91" s="7"/>
      <c r="AHM91" s="7"/>
      <c r="AHN91" s="7"/>
      <c r="AHO91" s="7"/>
      <c r="AHP91" s="7"/>
      <c r="AHQ91" s="7"/>
      <c r="AHR91" s="7"/>
      <c r="AHS91" s="7"/>
      <c r="AHT91" s="7"/>
      <c r="AHU91" s="7"/>
      <c r="AHV91" s="7"/>
      <c r="AHW91" s="7"/>
      <c r="AHX91" s="7"/>
      <c r="AHY91" s="7"/>
      <c r="AHZ91" s="7"/>
      <c r="AIA91" s="7"/>
      <c r="AIB91" s="7"/>
      <c r="AIC91" s="7"/>
      <c r="AID91" s="7"/>
      <c r="AIE91" s="7"/>
      <c r="AIF91" s="7"/>
      <c r="AIG91" s="7"/>
      <c r="AIH91" s="7"/>
      <c r="AII91" s="7"/>
      <c r="AIJ91" s="7"/>
      <c r="AIK91" s="7"/>
      <c r="AIL91" s="7"/>
      <c r="AIM91" s="7"/>
      <c r="AIN91" s="7"/>
      <c r="AIO91" s="7"/>
      <c r="AIP91" s="7"/>
      <c r="AIQ91" s="7"/>
      <c r="AIR91" s="7"/>
      <c r="AIS91" s="7"/>
      <c r="AIT91" s="7"/>
      <c r="AIU91" s="7"/>
      <c r="AIV91" s="7"/>
      <c r="AIW91" s="7"/>
      <c r="AIX91" s="7"/>
      <c r="AIY91" s="7"/>
      <c r="AIZ91" s="7"/>
      <c r="AJA91" s="7"/>
      <c r="AJB91" s="7"/>
      <c r="AJC91" s="7"/>
      <c r="AJD91" s="7"/>
      <c r="AJE91" s="7"/>
      <c r="AJF91" s="7"/>
      <c r="AJG91" s="7"/>
      <c r="AJH91" s="7"/>
      <c r="AJI91" s="7"/>
      <c r="AJJ91" s="7"/>
      <c r="AJK91" s="7"/>
      <c r="AJL91" s="7"/>
      <c r="AJM91" s="7"/>
      <c r="AJN91" s="7"/>
      <c r="AJO91" s="7"/>
      <c r="AJP91" s="7"/>
      <c r="AJQ91" s="7"/>
      <c r="AJR91" s="7"/>
      <c r="AJS91" s="7"/>
      <c r="AJT91" s="7"/>
      <c r="AJU91" s="7"/>
      <c r="AJV91" s="7"/>
      <c r="AJW91" s="7"/>
      <c r="AJX91" s="7"/>
      <c r="AJY91" s="7"/>
      <c r="AJZ91" s="7"/>
      <c r="AKA91" s="7"/>
      <c r="AKB91" s="7"/>
      <c r="AKC91" s="7"/>
      <c r="AKD91" s="7"/>
    </row>
    <row r="92" spans="1:967" s="248" customFormat="1" ht="27" customHeight="1" x14ac:dyDescent="0.3">
      <c r="A92" s="241" t="s">
        <v>101</v>
      </c>
      <c r="B92" s="220">
        <v>2250196</v>
      </c>
      <c r="C92" s="240"/>
      <c r="D92" s="243">
        <f t="shared" si="64"/>
        <v>0</v>
      </c>
      <c r="E92" s="243">
        <f t="shared" si="65"/>
        <v>0</v>
      </c>
      <c r="F92" s="75" t="e">
        <f t="shared" si="56"/>
        <v>#DIV/0!</v>
      </c>
      <c r="G92" s="243">
        <v>0</v>
      </c>
      <c r="H92" s="243">
        <v>0</v>
      </c>
      <c r="I92" s="243" t="e">
        <f t="shared" si="52"/>
        <v>#DIV/0!</v>
      </c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5"/>
      <c r="AD92" s="246"/>
      <c r="AE92" s="246"/>
      <c r="AF92" s="246"/>
      <c r="AG92" s="246"/>
      <c r="AH92" s="246"/>
      <c r="AI92" s="246"/>
      <c r="AJ92" s="246"/>
      <c r="AK92" s="246"/>
      <c r="AL92" s="246"/>
      <c r="AM92" s="246"/>
      <c r="AN92" s="24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  <c r="BB92" s="246"/>
      <c r="BC92" s="246"/>
      <c r="BD92" s="246"/>
      <c r="BE92" s="246"/>
      <c r="BF92" s="246"/>
      <c r="BG92" s="247"/>
      <c r="BH92" s="247"/>
    </row>
    <row r="93" spans="1:967" s="248" customFormat="1" ht="27" customHeight="1" x14ac:dyDescent="0.3">
      <c r="A93" s="241" t="s">
        <v>102</v>
      </c>
      <c r="B93" s="220">
        <v>2250205</v>
      </c>
      <c r="C93" s="240"/>
      <c r="D93" s="243">
        <f t="shared" si="64"/>
        <v>0</v>
      </c>
      <c r="E93" s="243">
        <f t="shared" si="65"/>
        <v>0</v>
      </c>
      <c r="F93" s="75" t="e">
        <f t="shared" si="56"/>
        <v>#DIV/0!</v>
      </c>
      <c r="G93" s="243">
        <v>0</v>
      </c>
      <c r="H93" s="243">
        <v>0</v>
      </c>
      <c r="I93" s="243" t="e">
        <f t="shared" si="52"/>
        <v>#DIV/0!</v>
      </c>
      <c r="J93" s="244"/>
      <c r="K93" s="244"/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  <c r="AC93" s="245"/>
      <c r="AD93" s="246"/>
      <c r="AE93" s="246"/>
      <c r="AF93" s="246"/>
      <c r="AG93" s="246"/>
      <c r="AH93" s="246"/>
      <c r="AI93" s="246"/>
      <c r="AJ93" s="246"/>
      <c r="AK93" s="246"/>
      <c r="AL93" s="246"/>
      <c r="AM93" s="246"/>
      <c r="AN93" s="246"/>
      <c r="AO93" s="246"/>
      <c r="AP93" s="246"/>
      <c r="AQ93" s="246"/>
      <c r="AR93" s="246"/>
      <c r="AS93" s="246"/>
      <c r="AT93" s="246"/>
      <c r="AU93" s="246"/>
      <c r="AV93" s="246"/>
      <c r="AW93" s="246"/>
      <c r="AX93" s="246"/>
      <c r="AY93" s="246"/>
      <c r="AZ93" s="246"/>
      <c r="BA93" s="246"/>
      <c r="BB93" s="246"/>
      <c r="BC93" s="246"/>
      <c r="BD93" s="246"/>
      <c r="BE93" s="246"/>
      <c r="BF93" s="246"/>
      <c r="BG93" s="247"/>
      <c r="BH93" s="247"/>
    </row>
    <row r="94" spans="1:967" s="237" customFormat="1" ht="18.75" customHeight="1" x14ac:dyDescent="0.3">
      <c r="A94" s="241" t="s">
        <v>103</v>
      </c>
      <c r="B94" s="220">
        <v>2250336</v>
      </c>
      <c r="C94" s="240">
        <v>3880</v>
      </c>
      <c r="D94" s="187">
        <f t="shared" si="64"/>
        <v>3879.41</v>
      </c>
      <c r="E94" s="187">
        <f t="shared" si="65"/>
        <v>0.59000000000014552</v>
      </c>
      <c r="F94" s="75">
        <f t="shared" si="56"/>
        <v>99.984793814432976</v>
      </c>
      <c r="G94" s="187">
        <v>3880</v>
      </c>
      <c r="H94" s="187">
        <v>3879.41</v>
      </c>
      <c r="I94" s="187">
        <f t="shared" si="52"/>
        <v>99.984793814432976</v>
      </c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222"/>
      <c r="AD94" s="235"/>
      <c r="AE94" s="235"/>
      <c r="AF94" s="235"/>
      <c r="AG94" s="235"/>
      <c r="AH94" s="235"/>
      <c r="AI94" s="235"/>
      <c r="AJ94" s="235"/>
      <c r="AK94" s="235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235"/>
      <c r="AX94" s="235"/>
      <c r="AY94" s="235"/>
      <c r="AZ94" s="235"/>
      <c r="BA94" s="235"/>
      <c r="BB94" s="235"/>
      <c r="BC94" s="235"/>
      <c r="BD94" s="235"/>
      <c r="BE94" s="235"/>
      <c r="BF94" s="235"/>
      <c r="BG94" s="236"/>
      <c r="BH94" s="236"/>
    </row>
    <row r="95" spans="1:967" ht="66" customHeight="1" x14ac:dyDescent="0.3">
      <c r="A95" s="249" t="s">
        <v>104</v>
      </c>
      <c r="B95" s="250">
        <v>2250469</v>
      </c>
      <c r="C95" s="240"/>
      <c r="D95" s="173">
        <f t="shared" si="64"/>
        <v>0</v>
      </c>
      <c r="E95" s="173">
        <f t="shared" si="65"/>
        <v>0</v>
      </c>
      <c r="F95" s="75" t="e">
        <f t="shared" si="56"/>
        <v>#DIV/0!</v>
      </c>
      <c r="G95" s="173">
        <v>0</v>
      </c>
      <c r="H95" s="173">
        <v>0</v>
      </c>
      <c r="I95" s="174" t="e">
        <f t="shared" si="52"/>
        <v>#DIV/0!</v>
      </c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4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6"/>
      <c r="BH95" s="6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  <c r="IW95" s="7"/>
      <c r="IX95" s="7"/>
      <c r="IY95" s="7"/>
      <c r="IZ95" s="7"/>
      <c r="JA95" s="7"/>
      <c r="JB95" s="7"/>
      <c r="JC95" s="7"/>
      <c r="JD95" s="7"/>
      <c r="JE95" s="7"/>
      <c r="JF95" s="7"/>
      <c r="JG95" s="7"/>
      <c r="JH95" s="7"/>
      <c r="JI95" s="7"/>
      <c r="JJ95" s="7"/>
      <c r="JK95" s="7"/>
      <c r="JL95" s="7"/>
      <c r="JM95" s="7"/>
      <c r="JN95" s="7"/>
      <c r="JO95" s="7"/>
      <c r="JP95" s="7"/>
      <c r="JQ95" s="7"/>
      <c r="JR95" s="7"/>
      <c r="JS95" s="7"/>
      <c r="JT95" s="7"/>
      <c r="JU95" s="7"/>
      <c r="JV95" s="7"/>
      <c r="JW95" s="7"/>
      <c r="JX95" s="7"/>
      <c r="JY95" s="7"/>
      <c r="JZ95" s="7"/>
      <c r="KA95" s="7"/>
      <c r="KB95" s="7"/>
      <c r="KC95" s="7"/>
      <c r="KD95" s="7"/>
      <c r="KE95" s="7"/>
      <c r="KF95" s="7"/>
      <c r="KG95" s="7"/>
      <c r="KH95" s="7"/>
      <c r="KI95" s="7"/>
      <c r="KJ95" s="7"/>
      <c r="KK95" s="7"/>
      <c r="KL95" s="7"/>
      <c r="KM95" s="7"/>
      <c r="KN95" s="7"/>
      <c r="KO95" s="7"/>
      <c r="KP95" s="7"/>
      <c r="KQ95" s="7"/>
      <c r="KR95" s="7"/>
      <c r="KS95" s="7"/>
      <c r="KT95" s="7"/>
      <c r="KU95" s="7"/>
      <c r="KV95" s="7"/>
      <c r="KW95" s="7"/>
      <c r="KX95" s="7"/>
      <c r="KY95" s="7"/>
      <c r="KZ95" s="7"/>
      <c r="LA95" s="7"/>
      <c r="LB95" s="7"/>
      <c r="LC95" s="7"/>
      <c r="LD95" s="7"/>
      <c r="LE95" s="7"/>
      <c r="LF95" s="7"/>
      <c r="LG95" s="7"/>
      <c r="LH95" s="7"/>
      <c r="LI95" s="7"/>
      <c r="LJ95" s="7"/>
      <c r="LK95" s="7"/>
      <c r="LL95" s="7"/>
      <c r="LM95" s="7"/>
      <c r="LN95" s="7"/>
      <c r="LO95" s="7"/>
      <c r="LP95" s="7"/>
      <c r="LQ95" s="7"/>
      <c r="LR95" s="7"/>
      <c r="LS95" s="7"/>
      <c r="LT95" s="7"/>
      <c r="LU95" s="7"/>
      <c r="LV95" s="7"/>
      <c r="LW95" s="7"/>
      <c r="LX95" s="7"/>
      <c r="LY95" s="7"/>
      <c r="LZ95" s="7"/>
      <c r="MA95" s="7"/>
      <c r="MB95" s="7"/>
      <c r="MC95" s="7"/>
      <c r="MD95" s="7"/>
      <c r="ME95" s="7"/>
      <c r="MF95" s="7"/>
      <c r="MG95" s="7"/>
      <c r="MH95" s="7"/>
      <c r="MI95" s="7"/>
      <c r="MJ95" s="7"/>
      <c r="MK95" s="7"/>
      <c r="ML95" s="7"/>
      <c r="MM95" s="7"/>
      <c r="MN95" s="7"/>
      <c r="MO95" s="7"/>
      <c r="MP95" s="7"/>
      <c r="MQ95" s="7"/>
      <c r="MR95" s="7"/>
      <c r="MS95" s="7"/>
      <c r="MT95" s="7"/>
      <c r="MU95" s="7"/>
      <c r="MV95" s="7"/>
      <c r="MW95" s="7"/>
      <c r="MX95" s="7"/>
      <c r="MY95" s="7"/>
      <c r="MZ95" s="7"/>
      <c r="NA95" s="7"/>
      <c r="NB95" s="7"/>
      <c r="NC95" s="7"/>
      <c r="ND95" s="7"/>
      <c r="NE95" s="7"/>
      <c r="NF95" s="7"/>
      <c r="NG95" s="7"/>
      <c r="NH95" s="7"/>
      <c r="NI95" s="7"/>
      <c r="NJ95" s="7"/>
      <c r="NK95" s="7"/>
      <c r="NL95" s="7"/>
      <c r="NM95" s="7"/>
      <c r="NN95" s="7"/>
      <c r="NO95" s="7"/>
      <c r="NP95" s="7"/>
      <c r="NQ95" s="7"/>
      <c r="NR95" s="7"/>
      <c r="NS95" s="7"/>
      <c r="NT95" s="7"/>
      <c r="NU95" s="7"/>
      <c r="NV95" s="7"/>
      <c r="NW95" s="7"/>
      <c r="NX95" s="7"/>
      <c r="NY95" s="7"/>
      <c r="NZ95" s="7"/>
      <c r="OA95" s="7"/>
      <c r="OB95" s="7"/>
      <c r="OC95" s="7"/>
      <c r="OD95" s="7"/>
      <c r="OE95" s="7"/>
      <c r="OF95" s="7"/>
      <c r="OG95" s="7"/>
      <c r="OH95" s="7"/>
      <c r="OI95" s="7"/>
      <c r="OJ95" s="7"/>
      <c r="OK95" s="7"/>
      <c r="OL95" s="7"/>
      <c r="OM95" s="7"/>
      <c r="ON95" s="7"/>
      <c r="OO95" s="7"/>
      <c r="OP95" s="7"/>
      <c r="OQ95" s="7"/>
      <c r="OR95" s="7"/>
      <c r="OS95" s="7"/>
      <c r="OT95" s="7"/>
      <c r="OU95" s="7"/>
      <c r="OV95" s="7"/>
      <c r="OW95" s="7"/>
      <c r="OX95" s="7"/>
      <c r="OY95" s="7"/>
      <c r="OZ95" s="7"/>
      <c r="PA95" s="7"/>
      <c r="PB95" s="7"/>
      <c r="PC95" s="7"/>
      <c r="PD95" s="7"/>
      <c r="PE95" s="7"/>
      <c r="PF95" s="7"/>
      <c r="PG95" s="7"/>
      <c r="PH95" s="7"/>
      <c r="PI95" s="7"/>
      <c r="PJ95" s="7"/>
      <c r="PK95" s="7"/>
      <c r="PL95" s="7"/>
      <c r="PM95" s="7"/>
      <c r="PN95" s="7"/>
      <c r="PO95" s="7"/>
      <c r="PP95" s="7"/>
      <c r="PQ95" s="7"/>
      <c r="PR95" s="7"/>
      <c r="PS95" s="7"/>
      <c r="PT95" s="7"/>
      <c r="PU95" s="7"/>
      <c r="PV95" s="7"/>
      <c r="PW95" s="7"/>
      <c r="PX95" s="7"/>
      <c r="PY95" s="7"/>
      <c r="PZ95" s="7"/>
      <c r="QA95" s="7"/>
      <c r="QB95" s="7"/>
      <c r="QC95" s="7"/>
      <c r="QD95" s="7"/>
      <c r="QE95" s="7"/>
      <c r="QF95" s="7"/>
      <c r="QG95" s="7"/>
      <c r="QH95" s="7"/>
      <c r="QI95" s="7"/>
      <c r="QJ95" s="7"/>
      <c r="QK95" s="7"/>
      <c r="QL95" s="7"/>
      <c r="QM95" s="7"/>
      <c r="QN95" s="7"/>
      <c r="QO95" s="7"/>
      <c r="QP95" s="7"/>
      <c r="QQ95" s="7"/>
      <c r="QR95" s="7"/>
      <c r="QS95" s="7"/>
      <c r="QT95" s="7"/>
      <c r="QU95" s="7"/>
      <c r="QV95" s="7"/>
      <c r="QW95" s="7"/>
      <c r="QX95" s="7"/>
      <c r="QY95" s="7"/>
      <c r="QZ95" s="7"/>
      <c r="RA95" s="7"/>
      <c r="RB95" s="7"/>
      <c r="RC95" s="7"/>
      <c r="RD95" s="7"/>
      <c r="RE95" s="7"/>
      <c r="RF95" s="7"/>
      <c r="RG95" s="7"/>
      <c r="RH95" s="7"/>
      <c r="RI95" s="7"/>
      <c r="RJ95" s="7"/>
      <c r="RK95" s="7"/>
      <c r="RL95" s="7"/>
      <c r="RM95" s="7"/>
      <c r="RN95" s="7"/>
      <c r="RO95" s="7"/>
      <c r="RP95" s="7"/>
      <c r="RQ95" s="7"/>
      <c r="RR95" s="7"/>
      <c r="RS95" s="7"/>
      <c r="RT95" s="7"/>
      <c r="RU95" s="7"/>
      <c r="RV95" s="7"/>
      <c r="RW95" s="7"/>
      <c r="RX95" s="7"/>
      <c r="RY95" s="7"/>
      <c r="RZ95" s="7"/>
      <c r="SA95" s="7"/>
      <c r="SB95" s="7"/>
      <c r="SC95" s="7"/>
      <c r="SD95" s="7"/>
      <c r="SE95" s="7"/>
      <c r="SF95" s="7"/>
      <c r="SG95" s="7"/>
      <c r="SH95" s="7"/>
      <c r="SI95" s="7"/>
      <c r="SJ95" s="7"/>
      <c r="SK95" s="7"/>
      <c r="SL95" s="7"/>
      <c r="SM95" s="7"/>
      <c r="SN95" s="7"/>
      <c r="SO95" s="7"/>
      <c r="SP95" s="7"/>
      <c r="SQ95" s="7"/>
      <c r="SR95" s="7"/>
      <c r="SS95" s="7"/>
      <c r="ST95" s="7"/>
      <c r="SU95" s="7"/>
      <c r="SV95" s="7"/>
      <c r="SW95" s="7"/>
      <c r="SX95" s="7"/>
      <c r="SY95" s="7"/>
      <c r="SZ95" s="7"/>
      <c r="TA95" s="7"/>
      <c r="TB95" s="7"/>
      <c r="TC95" s="7"/>
      <c r="TD95" s="7"/>
      <c r="TE95" s="7"/>
      <c r="TF95" s="7"/>
      <c r="TG95" s="7"/>
      <c r="TH95" s="7"/>
      <c r="TI95" s="7"/>
      <c r="TJ95" s="7"/>
      <c r="TK95" s="7"/>
      <c r="TL95" s="7"/>
      <c r="TM95" s="7"/>
      <c r="TN95" s="7"/>
      <c r="TO95" s="7"/>
      <c r="TP95" s="7"/>
      <c r="TQ95" s="7"/>
      <c r="TR95" s="7"/>
      <c r="TS95" s="7"/>
      <c r="TT95" s="7"/>
      <c r="TU95" s="7"/>
      <c r="TV95" s="7"/>
      <c r="TW95" s="7"/>
      <c r="TX95" s="7"/>
      <c r="TY95" s="7"/>
      <c r="TZ95" s="7"/>
      <c r="UA95" s="7"/>
      <c r="UB95" s="7"/>
      <c r="UC95" s="7"/>
      <c r="UD95" s="7"/>
      <c r="UE95" s="7"/>
      <c r="UF95" s="7"/>
      <c r="UG95" s="7"/>
      <c r="UH95" s="7"/>
      <c r="UI95" s="7"/>
      <c r="UJ95" s="7"/>
      <c r="UK95" s="7"/>
      <c r="UL95" s="7"/>
      <c r="UM95" s="7"/>
      <c r="UN95" s="7"/>
      <c r="UO95" s="7"/>
      <c r="UP95" s="7"/>
      <c r="UQ95" s="7"/>
      <c r="UR95" s="7"/>
      <c r="US95" s="7"/>
      <c r="UT95" s="7"/>
      <c r="UU95" s="7"/>
      <c r="UV95" s="7"/>
      <c r="UW95" s="7"/>
      <c r="UX95" s="7"/>
      <c r="UY95" s="7"/>
      <c r="UZ95" s="7"/>
      <c r="VA95" s="7"/>
      <c r="VB95" s="7"/>
      <c r="VC95" s="7"/>
      <c r="VD95" s="7"/>
      <c r="VE95" s="7"/>
      <c r="VF95" s="7"/>
      <c r="VG95" s="7"/>
      <c r="VH95" s="7"/>
      <c r="VI95" s="7"/>
      <c r="VJ95" s="7"/>
      <c r="VK95" s="7"/>
      <c r="VL95" s="7"/>
      <c r="VM95" s="7"/>
      <c r="VN95" s="7"/>
      <c r="VO95" s="7"/>
      <c r="VP95" s="7"/>
      <c r="VQ95" s="7"/>
      <c r="VR95" s="7"/>
      <c r="VS95" s="7"/>
      <c r="VT95" s="7"/>
      <c r="VU95" s="7"/>
      <c r="VV95" s="7"/>
      <c r="VW95" s="7"/>
      <c r="VX95" s="7"/>
      <c r="VY95" s="7"/>
      <c r="VZ95" s="7"/>
      <c r="WA95" s="7"/>
      <c r="WB95" s="7"/>
      <c r="WC95" s="7"/>
      <c r="WD95" s="7"/>
      <c r="WE95" s="7"/>
      <c r="WF95" s="7"/>
      <c r="WG95" s="7"/>
      <c r="WH95" s="7"/>
      <c r="WI95" s="7"/>
      <c r="WJ95" s="7"/>
      <c r="WK95" s="7"/>
      <c r="WL95" s="7"/>
      <c r="WM95" s="7"/>
      <c r="WN95" s="7"/>
      <c r="WO95" s="7"/>
      <c r="WP95" s="7"/>
      <c r="WQ95" s="7"/>
      <c r="WR95" s="7"/>
      <c r="WS95" s="7"/>
      <c r="WT95" s="7"/>
      <c r="WU95" s="7"/>
      <c r="WV95" s="7"/>
      <c r="WW95" s="7"/>
      <c r="WX95" s="7"/>
      <c r="WY95" s="7"/>
      <c r="WZ95" s="7"/>
      <c r="XA95" s="7"/>
      <c r="XB95" s="7"/>
      <c r="XC95" s="7"/>
      <c r="XD95" s="7"/>
      <c r="XE95" s="7"/>
      <c r="XF95" s="7"/>
      <c r="XG95" s="7"/>
      <c r="XH95" s="7"/>
      <c r="XI95" s="7"/>
      <c r="XJ95" s="7"/>
      <c r="XK95" s="7"/>
      <c r="XL95" s="7"/>
      <c r="XM95" s="7"/>
      <c r="XN95" s="7"/>
      <c r="XO95" s="7"/>
      <c r="XP95" s="7"/>
      <c r="XQ95" s="7"/>
      <c r="XR95" s="7"/>
      <c r="XS95" s="7"/>
      <c r="XT95" s="7"/>
      <c r="XU95" s="7"/>
      <c r="XV95" s="7"/>
      <c r="XW95" s="7"/>
      <c r="XX95" s="7"/>
      <c r="XY95" s="7"/>
      <c r="XZ95" s="7"/>
      <c r="YA95" s="7"/>
      <c r="YB95" s="7"/>
      <c r="YC95" s="7"/>
      <c r="YD95" s="7"/>
      <c r="YE95" s="7"/>
      <c r="YF95" s="7"/>
      <c r="YG95" s="7"/>
      <c r="YH95" s="7"/>
      <c r="YI95" s="7"/>
      <c r="YJ95" s="7"/>
      <c r="YK95" s="7"/>
      <c r="YL95" s="7"/>
      <c r="YM95" s="7"/>
      <c r="YN95" s="7"/>
      <c r="YO95" s="7"/>
      <c r="YP95" s="7"/>
      <c r="YQ95" s="7"/>
      <c r="YR95" s="7"/>
      <c r="YS95" s="7"/>
      <c r="YT95" s="7"/>
      <c r="YU95" s="7"/>
      <c r="YV95" s="7"/>
      <c r="YW95" s="7"/>
      <c r="YX95" s="7"/>
      <c r="YY95" s="7"/>
      <c r="YZ95" s="7"/>
      <c r="ZA95" s="7"/>
      <c r="ZB95" s="7"/>
      <c r="ZC95" s="7"/>
      <c r="ZD95" s="7"/>
      <c r="ZE95" s="7"/>
      <c r="ZF95" s="7"/>
      <c r="ZG95" s="7"/>
      <c r="ZH95" s="7"/>
      <c r="ZI95" s="7"/>
      <c r="ZJ95" s="7"/>
      <c r="ZK95" s="7"/>
      <c r="ZL95" s="7"/>
      <c r="ZM95" s="7"/>
      <c r="ZN95" s="7"/>
      <c r="ZO95" s="7"/>
      <c r="ZP95" s="7"/>
      <c r="ZQ95" s="7"/>
      <c r="ZR95" s="7"/>
      <c r="ZS95" s="7"/>
      <c r="ZT95" s="7"/>
      <c r="ZU95" s="7"/>
      <c r="ZV95" s="7"/>
      <c r="ZW95" s="7"/>
      <c r="ZX95" s="7"/>
      <c r="ZY95" s="7"/>
      <c r="ZZ95" s="7"/>
      <c r="AAA95" s="7"/>
      <c r="AAB95" s="7"/>
      <c r="AAC95" s="7"/>
      <c r="AAD95" s="7"/>
      <c r="AAE95" s="7"/>
      <c r="AAF95" s="7"/>
      <c r="AAG95" s="7"/>
      <c r="AAH95" s="7"/>
      <c r="AAI95" s="7"/>
      <c r="AAJ95" s="7"/>
      <c r="AAK95" s="7"/>
      <c r="AAL95" s="7"/>
      <c r="AAM95" s="7"/>
      <c r="AAN95" s="7"/>
      <c r="AAO95" s="7"/>
      <c r="AAP95" s="7"/>
      <c r="AAQ95" s="7"/>
      <c r="AAR95" s="7"/>
      <c r="AAS95" s="7"/>
      <c r="AAT95" s="7"/>
      <c r="AAU95" s="7"/>
      <c r="AAV95" s="7"/>
      <c r="AAW95" s="7"/>
      <c r="AAX95" s="7"/>
      <c r="AAY95" s="7"/>
      <c r="AAZ95" s="7"/>
      <c r="ABA95" s="7"/>
      <c r="ABB95" s="7"/>
      <c r="ABC95" s="7"/>
      <c r="ABD95" s="7"/>
      <c r="ABE95" s="7"/>
      <c r="ABF95" s="7"/>
      <c r="ABG95" s="7"/>
      <c r="ABH95" s="7"/>
      <c r="ABI95" s="7"/>
      <c r="ABJ95" s="7"/>
      <c r="ABK95" s="7"/>
      <c r="ABL95" s="7"/>
      <c r="ABM95" s="7"/>
      <c r="ABN95" s="7"/>
      <c r="ABO95" s="7"/>
      <c r="ABP95" s="7"/>
      <c r="ABQ95" s="7"/>
      <c r="ABR95" s="7"/>
      <c r="ABS95" s="7"/>
      <c r="ABT95" s="7"/>
      <c r="ABU95" s="7"/>
      <c r="ABV95" s="7"/>
      <c r="ABW95" s="7"/>
      <c r="ABX95" s="7"/>
      <c r="ABY95" s="7"/>
      <c r="ABZ95" s="7"/>
      <c r="ACA95" s="7"/>
      <c r="ACB95" s="7"/>
      <c r="ACC95" s="7"/>
      <c r="ACD95" s="7"/>
      <c r="ACE95" s="7"/>
      <c r="ACF95" s="7"/>
      <c r="ACG95" s="7"/>
      <c r="ACH95" s="7"/>
      <c r="ACI95" s="7"/>
      <c r="ACJ95" s="7"/>
      <c r="ACK95" s="7"/>
      <c r="ACL95" s="7"/>
      <c r="ACM95" s="7"/>
      <c r="ACN95" s="7"/>
      <c r="ACO95" s="7"/>
      <c r="ACP95" s="7"/>
      <c r="ACQ95" s="7"/>
      <c r="ACR95" s="7"/>
      <c r="ACS95" s="7"/>
      <c r="ACT95" s="7"/>
      <c r="ACU95" s="7"/>
      <c r="ACV95" s="7"/>
      <c r="ACW95" s="7"/>
      <c r="ACX95" s="7"/>
      <c r="ACY95" s="7"/>
      <c r="ACZ95" s="7"/>
      <c r="ADA95" s="7"/>
      <c r="ADB95" s="7"/>
      <c r="ADC95" s="7"/>
      <c r="ADD95" s="7"/>
      <c r="ADE95" s="7"/>
      <c r="ADF95" s="7"/>
      <c r="ADG95" s="7"/>
      <c r="ADH95" s="7"/>
      <c r="ADI95" s="7"/>
      <c r="ADJ95" s="7"/>
      <c r="ADK95" s="7"/>
      <c r="ADL95" s="7"/>
      <c r="ADM95" s="7"/>
      <c r="ADN95" s="7"/>
      <c r="ADO95" s="7"/>
      <c r="ADP95" s="7"/>
      <c r="ADQ95" s="7"/>
      <c r="ADR95" s="7"/>
      <c r="ADS95" s="7"/>
      <c r="ADT95" s="7"/>
      <c r="ADU95" s="7"/>
      <c r="ADV95" s="7"/>
      <c r="ADW95" s="7"/>
      <c r="ADX95" s="7"/>
      <c r="ADY95" s="7"/>
      <c r="ADZ95" s="7"/>
      <c r="AEA95" s="7"/>
      <c r="AEB95" s="7"/>
      <c r="AEC95" s="7"/>
      <c r="AED95" s="7"/>
      <c r="AEE95" s="7"/>
      <c r="AEF95" s="7"/>
      <c r="AEG95" s="7"/>
      <c r="AEH95" s="7"/>
      <c r="AEI95" s="7"/>
      <c r="AEJ95" s="7"/>
      <c r="AEK95" s="7"/>
      <c r="AEL95" s="7"/>
      <c r="AEM95" s="7"/>
      <c r="AEN95" s="7"/>
      <c r="AEO95" s="7"/>
      <c r="AEP95" s="7"/>
      <c r="AEQ95" s="7"/>
      <c r="AER95" s="7"/>
      <c r="AES95" s="7"/>
      <c r="AET95" s="7"/>
      <c r="AEU95" s="7"/>
      <c r="AEV95" s="7"/>
      <c r="AEW95" s="7"/>
      <c r="AEX95" s="7"/>
      <c r="AEY95" s="7"/>
      <c r="AEZ95" s="7"/>
      <c r="AFA95" s="7"/>
      <c r="AFB95" s="7"/>
      <c r="AFC95" s="7"/>
      <c r="AFD95" s="7"/>
      <c r="AFE95" s="7"/>
      <c r="AFF95" s="7"/>
      <c r="AFG95" s="7"/>
      <c r="AFH95" s="7"/>
      <c r="AFI95" s="7"/>
      <c r="AFJ95" s="7"/>
      <c r="AFK95" s="7"/>
      <c r="AFL95" s="7"/>
      <c r="AFM95" s="7"/>
      <c r="AFN95" s="7"/>
      <c r="AFO95" s="7"/>
      <c r="AFP95" s="7"/>
      <c r="AFQ95" s="7"/>
      <c r="AFR95" s="7"/>
      <c r="AFS95" s="7"/>
      <c r="AFT95" s="7"/>
      <c r="AFU95" s="7"/>
      <c r="AFV95" s="7"/>
      <c r="AFW95" s="7"/>
      <c r="AFX95" s="7"/>
      <c r="AFY95" s="7"/>
      <c r="AFZ95" s="7"/>
      <c r="AGA95" s="7"/>
      <c r="AGB95" s="7"/>
      <c r="AGC95" s="7"/>
      <c r="AGD95" s="7"/>
      <c r="AGE95" s="7"/>
      <c r="AGF95" s="7"/>
      <c r="AGG95" s="7"/>
      <c r="AGH95" s="7"/>
      <c r="AGI95" s="7"/>
      <c r="AGJ95" s="7"/>
      <c r="AGK95" s="7"/>
      <c r="AGL95" s="7"/>
      <c r="AGM95" s="7"/>
      <c r="AGN95" s="7"/>
      <c r="AGO95" s="7"/>
      <c r="AGP95" s="7"/>
      <c r="AGQ95" s="7"/>
      <c r="AGR95" s="7"/>
      <c r="AGS95" s="7"/>
      <c r="AGT95" s="7"/>
      <c r="AGU95" s="7"/>
      <c r="AGV95" s="7"/>
      <c r="AGW95" s="7"/>
      <c r="AGX95" s="7"/>
      <c r="AGY95" s="7"/>
      <c r="AGZ95" s="7"/>
      <c r="AHA95" s="7"/>
      <c r="AHB95" s="7"/>
      <c r="AHC95" s="7"/>
      <c r="AHD95" s="7"/>
      <c r="AHE95" s="7"/>
      <c r="AHF95" s="7"/>
      <c r="AHG95" s="7"/>
      <c r="AHH95" s="7"/>
      <c r="AHI95" s="7"/>
      <c r="AHJ95" s="7"/>
      <c r="AHK95" s="7"/>
      <c r="AHL95" s="7"/>
      <c r="AHM95" s="7"/>
      <c r="AHN95" s="7"/>
      <c r="AHO95" s="7"/>
      <c r="AHP95" s="7"/>
      <c r="AHQ95" s="7"/>
      <c r="AHR95" s="7"/>
      <c r="AHS95" s="7"/>
      <c r="AHT95" s="7"/>
      <c r="AHU95" s="7"/>
      <c r="AHV95" s="7"/>
      <c r="AHW95" s="7"/>
      <c r="AHX95" s="7"/>
      <c r="AHY95" s="7"/>
      <c r="AHZ95" s="7"/>
      <c r="AIA95" s="7"/>
      <c r="AIB95" s="7"/>
      <c r="AIC95" s="7"/>
      <c r="AID95" s="7"/>
      <c r="AIE95" s="7"/>
      <c r="AIF95" s="7"/>
      <c r="AIG95" s="7"/>
      <c r="AIH95" s="7"/>
      <c r="AII95" s="7"/>
      <c r="AIJ95" s="7"/>
      <c r="AIK95" s="7"/>
      <c r="AIL95" s="7"/>
      <c r="AIM95" s="7"/>
      <c r="AIN95" s="7"/>
      <c r="AIO95" s="7"/>
      <c r="AIP95" s="7"/>
      <c r="AIQ95" s="7"/>
      <c r="AIR95" s="7"/>
      <c r="AIS95" s="7"/>
      <c r="AIT95" s="7"/>
      <c r="AIU95" s="7"/>
      <c r="AIV95" s="7"/>
      <c r="AIW95" s="7"/>
      <c r="AIX95" s="7"/>
      <c r="AIY95" s="7"/>
      <c r="AIZ95" s="7"/>
      <c r="AJA95" s="7"/>
      <c r="AJB95" s="7"/>
      <c r="AJC95" s="7"/>
      <c r="AJD95" s="7"/>
      <c r="AJE95" s="7"/>
      <c r="AJF95" s="7"/>
      <c r="AJG95" s="7"/>
      <c r="AJH95" s="7"/>
      <c r="AJI95" s="7"/>
      <c r="AJJ95" s="7"/>
      <c r="AJK95" s="7"/>
      <c r="AJL95" s="7"/>
      <c r="AJM95" s="7"/>
      <c r="AJN95" s="7"/>
      <c r="AJO95" s="7"/>
      <c r="AJP95" s="7"/>
      <c r="AJQ95" s="7"/>
      <c r="AJR95" s="7"/>
      <c r="AJS95" s="7"/>
      <c r="AJT95" s="7"/>
      <c r="AJU95" s="7"/>
      <c r="AJV95" s="7"/>
      <c r="AJW95" s="7"/>
      <c r="AJX95" s="7"/>
      <c r="AJY95" s="7"/>
      <c r="AJZ95" s="7"/>
      <c r="AKA95" s="7"/>
      <c r="AKB95" s="7"/>
      <c r="AKC95" s="7"/>
      <c r="AKD95" s="7"/>
    </row>
    <row r="96" spans="1:967" ht="78.75" customHeight="1" x14ac:dyDescent="0.3">
      <c r="A96" s="249" t="s">
        <v>105</v>
      </c>
      <c r="B96" s="251">
        <v>2250471</v>
      </c>
      <c r="C96" s="240">
        <v>11000</v>
      </c>
      <c r="D96" s="173">
        <f t="shared" si="64"/>
        <v>11000</v>
      </c>
      <c r="E96" s="173">
        <f t="shared" si="65"/>
        <v>0</v>
      </c>
      <c r="F96" s="75">
        <f t="shared" si="56"/>
        <v>100</v>
      </c>
      <c r="G96" s="173">
        <v>11000</v>
      </c>
      <c r="H96" s="173">
        <v>11000</v>
      </c>
      <c r="I96" s="174">
        <f t="shared" si="52"/>
        <v>100</v>
      </c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4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6"/>
      <c r="BH96" s="6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  <c r="IV96" s="7"/>
      <c r="IW96" s="7"/>
      <c r="IX96" s="7"/>
      <c r="IY96" s="7"/>
      <c r="IZ96" s="7"/>
      <c r="JA96" s="7"/>
      <c r="JB96" s="7"/>
      <c r="JC96" s="7"/>
      <c r="JD96" s="7"/>
      <c r="JE96" s="7"/>
      <c r="JF96" s="7"/>
      <c r="JG96" s="7"/>
      <c r="JH96" s="7"/>
      <c r="JI96" s="7"/>
      <c r="JJ96" s="7"/>
      <c r="JK96" s="7"/>
      <c r="JL96" s="7"/>
      <c r="JM96" s="7"/>
      <c r="JN96" s="7"/>
      <c r="JO96" s="7"/>
      <c r="JP96" s="7"/>
      <c r="JQ96" s="7"/>
      <c r="JR96" s="7"/>
      <c r="JS96" s="7"/>
      <c r="JT96" s="7"/>
      <c r="JU96" s="7"/>
      <c r="JV96" s="7"/>
      <c r="JW96" s="7"/>
      <c r="JX96" s="7"/>
      <c r="JY96" s="7"/>
      <c r="JZ96" s="7"/>
      <c r="KA96" s="7"/>
      <c r="KB96" s="7"/>
      <c r="KC96" s="7"/>
      <c r="KD96" s="7"/>
      <c r="KE96" s="7"/>
      <c r="KF96" s="7"/>
      <c r="KG96" s="7"/>
      <c r="KH96" s="7"/>
      <c r="KI96" s="7"/>
      <c r="KJ96" s="7"/>
      <c r="KK96" s="7"/>
      <c r="KL96" s="7"/>
      <c r="KM96" s="7"/>
      <c r="KN96" s="7"/>
      <c r="KO96" s="7"/>
      <c r="KP96" s="7"/>
      <c r="KQ96" s="7"/>
      <c r="KR96" s="7"/>
      <c r="KS96" s="7"/>
      <c r="KT96" s="7"/>
      <c r="KU96" s="7"/>
      <c r="KV96" s="7"/>
      <c r="KW96" s="7"/>
      <c r="KX96" s="7"/>
      <c r="KY96" s="7"/>
      <c r="KZ96" s="7"/>
      <c r="LA96" s="7"/>
      <c r="LB96" s="7"/>
      <c r="LC96" s="7"/>
      <c r="LD96" s="7"/>
      <c r="LE96" s="7"/>
      <c r="LF96" s="7"/>
      <c r="LG96" s="7"/>
      <c r="LH96" s="7"/>
      <c r="LI96" s="7"/>
      <c r="LJ96" s="7"/>
      <c r="LK96" s="7"/>
      <c r="LL96" s="7"/>
      <c r="LM96" s="7"/>
      <c r="LN96" s="7"/>
      <c r="LO96" s="7"/>
      <c r="LP96" s="7"/>
      <c r="LQ96" s="7"/>
      <c r="LR96" s="7"/>
      <c r="LS96" s="7"/>
      <c r="LT96" s="7"/>
      <c r="LU96" s="7"/>
      <c r="LV96" s="7"/>
      <c r="LW96" s="7"/>
      <c r="LX96" s="7"/>
      <c r="LY96" s="7"/>
      <c r="LZ96" s="7"/>
      <c r="MA96" s="7"/>
      <c r="MB96" s="7"/>
      <c r="MC96" s="7"/>
      <c r="MD96" s="7"/>
      <c r="ME96" s="7"/>
      <c r="MF96" s="7"/>
      <c r="MG96" s="7"/>
      <c r="MH96" s="7"/>
      <c r="MI96" s="7"/>
      <c r="MJ96" s="7"/>
      <c r="MK96" s="7"/>
      <c r="ML96" s="7"/>
      <c r="MM96" s="7"/>
      <c r="MN96" s="7"/>
      <c r="MO96" s="7"/>
      <c r="MP96" s="7"/>
      <c r="MQ96" s="7"/>
      <c r="MR96" s="7"/>
      <c r="MS96" s="7"/>
      <c r="MT96" s="7"/>
      <c r="MU96" s="7"/>
      <c r="MV96" s="7"/>
      <c r="MW96" s="7"/>
      <c r="MX96" s="7"/>
      <c r="MY96" s="7"/>
      <c r="MZ96" s="7"/>
      <c r="NA96" s="7"/>
      <c r="NB96" s="7"/>
      <c r="NC96" s="7"/>
      <c r="ND96" s="7"/>
      <c r="NE96" s="7"/>
      <c r="NF96" s="7"/>
      <c r="NG96" s="7"/>
      <c r="NH96" s="7"/>
      <c r="NI96" s="7"/>
      <c r="NJ96" s="7"/>
      <c r="NK96" s="7"/>
      <c r="NL96" s="7"/>
      <c r="NM96" s="7"/>
      <c r="NN96" s="7"/>
      <c r="NO96" s="7"/>
      <c r="NP96" s="7"/>
      <c r="NQ96" s="7"/>
      <c r="NR96" s="7"/>
      <c r="NS96" s="7"/>
      <c r="NT96" s="7"/>
      <c r="NU96" s="7"/>
      <c r="NV96" s="7"/>
      <c r="NW96" s="7"/>
      <c r="NX96" s="7"/>
      <c r="NY96" s="7"/>
      <c r="NZ96" s="7"/>
      <c r="OA96" s="7"/>
      <c r="OB96" s="7"/>
      <c r="OC96" s="7"/>
      <c r="OD96" s="7"/>
      <c r="OE96" s="7"/>
      <c r="OF96" s="7"/>
      <c r="OG96" s="7"/>
      <c r="OH96" s="7"/>
      <c r="OI96" s="7"/>
      <c r="OJ96" s="7"/>
      <c r="OK96" s="7"/>
      <c r="OL96" s="7"/>
      <c r="OM96" s="7"/>
      <c r="ON96" s="7"/>
      <c r="OO96" s="7"/>
      <c r="OP96" s="7"/>
      <c r="OQ96" s="7"/>
      <c r="OR96" s="7"/>
      <c r="OS96" s="7"/>
      <c r="OT96" s="7"/>
      <c r="OU96" s="7"/>
      <c r="OV96" s="7"/>
      <c r="OW96" s="7"/>
      <c r="OX96" s="7"/>
      <c r="OY96" s="7"/>
      <c r="OZ96" s="7"/>
      <c r="PA96" s="7"/>
      <c r="PB96" s="7"/>
      <c r="PC96" s="7"/>
      <c r="PD96" s="7"/>
      <c r="PE96" s="7"/>
      <c r="PF96" s="7"/>
      <c r="PG96" s="7"/>
      <c r="PH96" s="7"/>
      <c r="PI96" s="7"/>
      <c r="PJ96" s="7"/>
      <c r="PK96" s="7"/>
      <c r="PL96" s="7"/>
      <c r="PM96" s="7"/>
      <c r="PN96" s="7"/>
      <c r="PO96" s="7"/>
      <c r="PP96" s="7"/>
      <c r="PQ96" s="7"/>
      <c r="PR96" s="7"/>
      <c r="PS96" s="7"/>
      <c r="PT96" s="7"/>
      <c r="PU96" s="7"/>
      <c r="PV96" s="7"/>
      <c r="PW96" s="7"/>
      <c r="PX96" s="7"/>
      <c r="PY96" s="7"/>
      <c r="PZ96" s="7"/>
      <c r="QA96" s="7"/>
      <c r="QB96" s="7"/>
      <c r="QC96" s="7"/>
      <c r="QD96" s="7"/>
      <c r="QE96" s="7"/>
      <c r="QF96" s="7"/>
      <c r="QG96" s="7"/>
      <c r="QH96" s="7"/>
      <c r="QI96" s="7"/>
      <c r="QJ96" s="7"/>
      <c r="QK96" s="7"/>
      <c r="QL96" s="7"/>
      <c r="QM96" s="7"/>
      <c r="QN96" s="7"/>
      <c r="QO96" s="7"/>
      <c r="QP96" s="7"/>
      <c r="QQ96" s="7"/>
      <c r="QR96" s="7"/>
      <c r="QS96" s="7"/>
      <c r="QT96" s="7"/>
      <c r="QU96" s="7"/>
      <c r="QV96" s="7"/>
      <c r="QW96" s="7"/>
      <c r="QX96" s="7"/>
      <c r="QY96" s="7"/>
      <c r="QZ96" s="7"/>
      <c r="RA96" s="7"/>
      <c r="RB96" s="7"/>
      <c r="RC96" s="7"/>
      <c r="RD96" s="7"/>
      <c r="RE96" s="7"/>
      <c r="RF96" s="7"/>
      <c r="RG96" s="7"/>
      <c r="RH96" s="7"/>
      <c r="RI96" s="7"/>
      <c r="RJ96" s="7"/>
      <c r="RK96" s="7"/>
      <c r="RL96" s="7"/>
      <c r="RM96" s="7"/>
      <c r="RN96" s="7"/>
      <c r="RO96" s="7"/>
      <c r="RP96" s="7"/>
      <c r="RQ96" s="7"/>
      <c r="RR96" s="7"/>
      <c r="RS96" s="7"/>
      <c r="RT96" s="7"/>
      <c r="RU96" s="7"/>
      <c r="RV96" s="7"/>
      <c r="RW96" s="7"/>
      <c r="RX96" s="7"/>
      <c r="RY96" s="7"/>
      <c r="RZ96" s="7"/>
      <c r="SA96" s="7"/>
      <c r="SB96" s="7"/>
      <c r="SC96" s="7"/>
      <c r="SD96" s="7"/>
      <c r="SE96" s="7"/>
      <c r="SF96" s="7"/>
      <c r="SG96" s="7"/>
      <c r="SH96" s="7"/>
      <c r="SI96" s="7"/>
      <c r="SJ96" s="7"/>
      <c r="SK96" s="7"/>
      <c r="SL96" s="7"/>
      <c r="SM96" s="7"/>
      <c r="SN96" s="7"/>
      <c r="SO96" s="7"/>
      <c r="SP96" s="7"/>
      <c r="SQ96" s="7"/>
      <c r="SR96" s="7"/>
      <c r="SS96" s="7"/>
      <c r="ST96" s="7"/>
      <c r="SU96" s="7"/>
      <c r="SV96" s="7"/>
      <c r="SW96" s="7"/>
      <c r="SX96" s="7"/>
      <c r="SY96" s="7"/>
      <c r="SZ96" s="7"/>
      <c r="TA96" s="7"/>
      <c r="TB96" s="7"/>
      <c r="TC96" s="7"/>
      <c r="TD96" s="7"/>
      <c r="TE96" s="7"/>
      <c r="TF96" s="7"/>
      <c r="TG96" s="7"/>
      <c r="TH96" s="7"/>
      <c r="TI96" s="7"/>
      <c r="TJ96" s="7"/>
      <c r="TK96" s="7"/>
      <c r="TL96" s="7"/>
      <c r="TM96" s="7"/>
      <c r="TN96" s="7"/>
      <c r="TO96" s="7"/>
      <c r="TP96" s="7"/>
      <c r="TQ96" s="7"/>
      <c r="TR96" s="7"/>
      <c r="TS96" s="7"/>
      <c r="TT96" s="7"/>
      <c r="TU96" s="7"/>
      <c r="TV96" s="7"/>
      <c r="TW96" s="7"/>
      <c r="TX96" s="7"/>
      <c r="TY96" s="7"/>
      <c r="TZ96" s="7"/>
      <c r="UA96" s="7"/>
      <c r="UB96" s="7"/>
      <c r="UC96" s="7"/>
      <c r="UD96" s="7"/>
      <c r="UE96" s="7"/>
      <c r="UF96" s="7"/>
      <c r="UG96" s="7"/>
      <c r="UH96" s="7"/>
      <c r="UI96" s="7"/>
      <c r="UJ96" s="7"/>
      <c r="UK96" s="7"/>
      <c r="UL96" s="7"/>
      <c r="UM96" s="7"/>
      <c r="UN96" s="7"/>
      <c r="UO96" s="7"/>
      <c r="UP96" s="7"/>
      <c r="UQ96" s="7"/>
      <c r="UR96" s="7"/>
      <c r="US96" s="7"/>
      <c r="UT96" s="7"/>
      <c r="UU96" s="7"/>
      <c r="UV96" s="7"/>
      <c r="UW96" s="7"/>
      <c r="UX96" s="7"/>
      <c r="UY96" s="7"/>
      <c r="UZ96" s="7"/>
      <c r="VA96" s="7"/>
      <c r="VB96" s="7"/>
      <c r="VC96" s="7"/>
      <c r="VD96" s="7"/>
      <c r="VE96" s="7"/>
      <c r="VF96" s="7"/>
      <c r="VG96" s="7"/>
      <c r="VH96" s="7"/>
      <c r="VI96" s="7"/>
      <c r="VJ96" s="7"/>
      <c r="VK96" s="7"/>
      <c r="VL96" s="7"/>
      <c r="VM96" s="7"/>
      <c r="VN96" s="7"/>
      <c r="VO96" s="7"/>
      <c r="VP96" s="7"/>
      <c r="VQ96" s="7"/>
      <c r="VR96" s="7"/>
      <c r="VS96" s="7"/>
      <c r="VT96" s="7"/>
      <c r="VU96" s="7"/>
      <c r="VV96" s="7"/>
      <c r="VW96" s="7"/>
      <c r="VX96" s="7"/>
      <c r="VY96" s="7"/>
      <c r="VZ96" s="7"/>
      <c r="WA96" s="7"/>
      <c r="WB96" s="7"/>
      <c r="WC96" s="7"/>
      <c r="WD96" s="7"/>
      <c r="WE96" s="7"/>
      <c r="WF96" s="7"/>
      <c r="WG96" s="7"/>
      <c r="WH96" s="7"/>
      <c r="WI96" s="7"/>
      <c r="WJ96" s="7"/>
      <c r="WK96" s="7"/>
      <c r="WL96" s="7"/>
      <c r="WM96" s="7"/>
      <c r="WN96" s="7"/>
      <c r="WO96" s="7"/>
      <c r="WP96" s="7"/>
      <c r="WQ96" s="7"/>
      <c r="WR96" s="7"/>
      <c r="WS96" s="7"/>
      <c r="WT96" s="7"/>
      <c r="WU96" s="7"/>
      <c r="WV96" s="7"/>
      <c r="WW96" s="7"/>
      <c r="WX96" s="7"/>
      <c r="WY96" s="7"/>
      <c r="WZ96" s="7"/>
      <c r="XA96" s="7"/>
      <c r="XB96" s="7"/>
      <c r="XC96" s="7"/>
      <c r="XD96" s="7"/>
      <c r="XE96" s="7"/>
      <c r="XF96" s="7"/>
      <c r="XG96" s="7"/>
      <c r="XH96" s="7"/>
      <c r="XI96" s="7"/>
      <c r="XJ96" s="7"/>
      <c r="XK96" s="7"/>
      <c r="XL96" s="7"/>
      <c r="XM96" s="7"/>
      <c r="XN96" s="7"/>
      <c r="XO96" s="7"/>
      <c r="XP96" s="7"/>
      <c r="XQ96" s="7"/>
      <c r="XR96" s="7"/>
      <c r="XS96" s="7"/>
      <c r="XT96" s="7"/>
      <c r="XU96" s="7"/>
      <c r="XV96" s="7"/>
      <c r="XW96" s="7"/>
      <c r="XX96" s="7"/>
      <c r="XY96" s="7"/>
      <c r="XZ96" s="7"/>
      <c r="YA96" s="7"/>
      <c r="YB96" s="7"/>
      <c r="YC96" s="7"/>
      <c r="YD96" s="7"/>
      <c r="YE96" s="7"/>
      <c r="YF96" s="7"/>
      <c r="YG96" s="7"/>
      <c r="YH96" s="7"/>
      <c r="YI96" s="7"/>
      <c r="YJ96" s="7"/>
      <c r="YK96" s="7"/>
      <c r="YL96" s="7"/>
      <c r="YM96" s="7"/>
      <c r="YN96" s="7"/>
      <c r="YO96" s="7"/>
      <c r="YP96" s="7"/>
      <c r="YQ96" s="7"/>
      <c r="YR96" s="7"/>
      <c r="YS96" s="7"/>
      <c r="YT96" s="7"/>
      <c r="YU96" s="7"/>
      <c r="YV96" s="7"/>
      <c r="YW96" s="7"/>
      <c r="YX96" s="7"/>
      <c r="YY96" s="7"/>
      <c r="YZ96" s="7"/>
      <c r="ZA96" s="7"/>
      <c r="ZB96" s="7"/>
      <c r="ZC96" s="7"/>
      <c r="ZD96" s="7"/>
      <c r="ZE96" s="7"/>
      <c r="ZF96" s="7"/>
      <c r="ZG96" s="7"/>
      <c r="ZH96" s="7"/>
      <c r="ZI96" s="7"/>
      <c r="ZJ96" s="7"/>
      <c r="ZK96" s="7"/>
      <c r="ZL96" s="7"/>
      <c r="ZM96" s="7"/>
      <c r="ZN96" s="7"/>
      <c r="ZO96" s="7"/>
      <c r="ZP96" s="7"/>
      <c r="ZQ96" s="7"/>
      <c r="ZR96" s="7"/>
      <c r="ZS96" s="7"/>
      <c r="ZT96" s="7"/>
      <c r="ZU96" s="7"/>
      <c r="ZV96" s="7"/>
      <c r="ZW96" s="7"/>
      <c r="ZX96" s="7"/>
      <c r="ZY96" s="7"/>
      <c r="ZZ96" s="7"/>
      <c r="AAA96" s="7"/>
      <c r="AAB96" s="7"/>
      <c r="AAC96" s="7"/>
      <c r="AAD96" s="7"/>
      <c r="AAE96" s="7"/>
      <c r="AAF96" s="7"/>
      <c r="AAG96" s="7"/>
      <c r="AAH96" s="7"/>
      <c r="AAI96" s="7"/>
      <c r="AAJ96" s="7"/>
      <c r="AAK96" s="7"/>
      <c r="AAL96" s="7"/>
      <c r="AAM96" s="7"/>
      <c r="AAN96" s="7"/>
      <c r="AAO96" s="7"/>
      <c r="AAP96" s="7"/>
      <c r="AAQ96" s="7"/>
      <c r="AAR96" s="7"/>
      <c r="AAS96" s="7"/>
      <c r="AAT96" s="7"/>
      <c r="AAU96" s="7"/>
      <c r="AAV96" s="7"/>
      <c r="AAW96" s="7"/>
      <c r="AAX96" s="7"/>
      <c r="AAY96" s="7"/>
      <c r="AAZ96" s="7"/>
      <c r="ABA96" s="7"/>
      <c r="ABB96" s="7"/>
      <c r="ABC96" s="7"/>
      <c r="ABD96" s="7"/>
      <c r="ABE96" s="7"/>
      <c r="ABF96" s="7"/>
      <c r="ABG96" s="7"/>
      <c r="ABH96" s="7"/>
      <c r="ABI96" s="7"/>
      <c r="ABJ96" s="7"/>
      <c r="ABK96" s="7"/>
      <c r="ABL96" s="7"/>
      <c r="ABM96" s="7"/>
      <c r="ABN96" s="7"/>
      <c r="ABO96" s="7"/>
      <c r="ABP96" s="7"/>
      <c r="ABQ96" s="7"/>
      <c r="ABR96" s="7"/>
      <c r="ABS96" s="7"/>
      <c r="ABT96" s="7"/>
      <c r="ABU96" s="7"/>
      <c r="ABV96" s="7"/>
      <c r="ABW96" s="7"/>
      <c r="ABX96" s="7"/>
      <c r="ABY96" s="7"/>
      <c r="ABZ96" s="7"/>
      <c r="ACA96" s="7"/>
      <c r="ACB96" s="7"/>
      <c r="ACC96" s="7"/>
      <c r="ACD96" s="7"/>
      <c r="ACE96" s="7"/>
      <c r="ACF96" s="7"/>
      <c r="ACG96" s="7"/>
      <c r="ACH96" s="7"/>
      <c r="ACI96" s="7"/>
      <c r="ACJ96" s="7"/>
      <c r="ACK96" s="7"/>
      <c r="ACL96" s="7"/>
      <c r="ACM96" s="7"/>
      <c r="ACN96" s="7"/>
      <c r="ACO96" s="7"/>
      <c r="ACP96" s="7"/>
      <c r="ACQ96" s="7"/>
      <c r="ACR96" s="7"/>
      <c r="ACS96" s="7"/>
      <c r="ACT96" s="7"/>
      <c r="ACU96" s="7"/>
      <c r="ACV96" s="7"/>
      <c r="ACW96" s="7"/>
      <c r="ACX96" s="7"/>
      <c r="ACY96" s="7"/>
      <c r="ACZ96" s="7"/>
      <c r="ADA96" s="7"/>
      <c r="ADB96" s="7"/>
      <c r="ADC96" s="7"/>
      <c r="ADD96" s="7"/>
      <c r="ADE96" s="7"/>
      <c r="ADF96" s="7"/>
      <c r="ADG96" s="7"/>
      <c r="ADH96" s="7"/>
      <c r="ADI96" s="7"/>
      <c r="ADJ96" s="7"/>
      <c r="ADK96" s="7"/>
      <c r="ADL96" s="7"/>
      <c r="ADM96" s="7"/>
      <c r="ADN96" s="7"/>
      <c r="ADO96" s="7"/>
      <c r="ADP96" s="7"/>
      <c r="ADQ96" s="7"/>
      <c r="ADR96" s="7"/>
      <c r="ADS96" s="7"/>
      <c r="ADT96" s="7"/>
      <c r="ADU96" s="7"/>
      <c r="ADV96" s="7"/>
      <c r="ADW96" s="7"/>
      <c r="ADX96" s="7"/>
      <c r="ADY96" s="7"/>
      <c r="ADZ96" s="7"/>
      <c r="AEA96" s="7"/>
      <c r="AEB96" s="7"/>
      <c r="AEC96" s="7"/>
      <c r="AED96" s="7"/>
      <c r="AEE96" s="7"/>
      <c r="AEF96" s="7"/>
      <c r="AEG96" s="7"/>
      <c r="AEH96" s="7"/>
      <c r="AEI96" s="7"/>
      <c r="AEJ96" s="7"/>
      <c r="AEK96" s="7"/>
      <c r="AEL96" s="7"/>
      <c r="AEM96" s="7"/>
      <c r="AEN96" s="7"/>
      <c r="AEO96" s="7"/>
      <c r="AEP96" s="7"/>
      <c r="AEQ96" s="7"/>
      <c r="AER96" s="7"/>
      <c r="AES96" s="7"/>
      <c r="AET96" s="7"/>
      <c r="AEU96" s="7"/>
      <c r="AEV96" s="7"/>
      <c r="AEW96" s="7"/>
      <c r="AEX96" s="7"/>
      <c r="AEY96" s="7"/>
      <c r="AEZ96" s="7"/>
      <c r="AFA96" s="7"/>
      <c r="AFB96" s="7"/>
      <c r="AFC96" s="7"/>
      <c r="AFD96" s="7"/>
      <c r="AFE96" s="7"/>
      <c r="AFF96" s="7"/>
      <c r="AFG96" s="7"/>
      <c r="AFH96" s="7"/>
      <c r="AFI96" s="7"/>
      <c r="AFJ96" s="7"/>
      <c r="AFK96" s="7"/>
      <c r="AFL96" s="7"/>
      <c r="AFM96" s="7"/>
      <c r="AFN96" s="7"/>
      <c r="AFO96" s="7"/>
      <c r="AFP96" s="7"/>
      <c r="AFQ96" s="7"/>
      <c r="AFR96" s="7"/>
      <c r="AFS96" s="7"/>
      <c r="AFT96" s="7"/>
      <c r="AFU96" s="7"/>
      <c r="AFV96" s="7"/>
      <c r="AFW96" s="7"/>
      <c r="AFX96" s="7"/>
      <c r="AFY96" s="7"/>
      <c r="AFZ96" s="7"/>
      <c r="AGA96" s="7"/>
      <c r="AGB96" s="7"/>
      <c r="AGC96" s="7"/>
      <c r="AGD96" s="7"/>
      <c r="AGE96" s="7"/>
      <c r="AGF96" s="7"/>
      <c r="AGG96" s="7"/>
      <c r="AGH96" s="7"/>
      <c r="AGI96" s="7"/>
      <c r="AGJ96" s="7"/>
      <c r="AGK96" s="7"/>
      <c r="AGL96" s="7"/>
      <c r="AGM96" s="7"/>
      <c r="AGN96" s="7"/>
      <c r="AGO96" s="7"/>
      <c r="AGP96" s="7"/>
      <c r="AGQ96" s="7"/>
      <c r="AGR96" s="7"/>
      <c r="AGS96" s="7"/>
      <c r="AGT96" s="7"/>
      <c r="AGU96" s="7"/>
      <c r="AGV96" s="7"/>
      <c r="AGW96" s="7"/>
      <c r="AGX96" s="7"/>
      <c r="AGY96" s="7"/>
      <c r="AGZ96" s="7"/>
      <c r="AHA96" s="7"/>
      <c r="AHB96" s="7"/>
      <c r="AHC96" s="7"/>
      <c r="AHD96" s="7"/>
      <c r="AHE96" s="7"/>
      <c r="AHF96" s="7"/>
      <c r="AHG96" s="7"/>
      <c r="AHH96" s="7"/>
      <c r="AHI96" s="7"/>
      <c r="AHJ96" s="7"/>
      <c r="AHK96" s="7"/>
      <c r="AHL96" s="7"/>
      <c r="AHM96" s="7"/>
      <c r="AHN96" s="7"/>
      <c r="AHO96" s="7"/>
      <c r="AHP96" s="7"/>
      <c r="AHQ96" s="7"/>
      <c r="AHR96" s="7"/>
      <c r="AHS96" s="7"/>
      <c r="AHT96" s="7"/>
      <c r="AHU96" s="7"/>
      <c r="AHV96" s="7"/>
      <c r="AHW96" s="7"/>
      <c r="AHX96" s="7"/>
      <c r="AHY96" s="7"/>
      <c r="AHZ96" s="7"/>
      <c r="AIA96" s="7"/>
      <c r="AIB96" s="7"/>
      <c r="AIC96" s="7"/>
      <c r="AID96" s="7"/>
      <c r="AIE96" s="7"/>
      <c r="AIF96" s="7"/>
      <c r="AIG96" s="7"/>
      <c r="AIH96" s="7"/>
      <c r="AII96" s="7"/>
      <c r="AIJ96" s="7"/>
      <c r="AIK96" s="7"/>
      <c r="AIL96" s="7"/>
      <c r="AIM96" s="7"/>
      <c r="AIN96" s="7"/>
      <c r="AIO96" s="7"/>
      <c r="AIP96" s="7"/>
      <c r="AIQ96" s="7"/>
      <c r="AIR96" s="7"/>
      <c r="AIS96" s="7"/>
      <c r="AIT96" s="7"/>
      <c r="AIU96" s="7"/>
      <c r="AIV96" s="7"/>
      <c r="AIW96" s="7"/>
      <c r="AIX96" s="7"/>
      <c r="AIY96" s="7"/>
      <c r="AIZ96" s="7"/>
      <c r="AJA96" s="7"/>
      <c r="AJB96" s="7"/>
      <c r="AJC96" s="7"/>
      <c r="AJD96" s="7"/>
      <c r="AJE96" s="7"/>
      <c r="AJF96" s="7"/>
      <c r="AJG96" s="7"/>
      <c r="AJH96" s="7"/>
      <c r="AJI96" s="7"/>
      <c r="AJJ96" s="7"/>
      <c r="AJK96" s="7"/>
      <c r="AJL96" s="7"/>
      <c r="AJM96" s="7"/>
      <c r="AJN96" s="7"/>
      <c r="AJO96" s="7"/>
      <c r="AJP96" s="7"/>
      <c r="AJQ96" s="7"/>
      <c r="AJR96" s="7"/>
      <c r="AJS96" s="7"/>
      <c r="AJT96" s="7"/>
      <c r="AJU96" s="7"/>
      <c r="AJV96" s="7"/>
      <c r="AJW96" s="7"/>
      <c r="AJX96" s="7"/>
      <c r="AJY96" s="7"/>
      <c r="AJZ96" s="7"/>
      <c r="AKA96" s="7"/>
      <c r="AKB96" s="7"/>
      <c r="AKC96" s="7"/>
      <c r="AKD96" s="7"/>
    </row>
    <row r="97" spans="1:966" s="253" customFormat="1" ht="25.5" customHeight="1" x14ac:dyDescent="0.3">
      <c r="A97" s="208" t="s">
        <v>31</v>
      </c>
      <c r="B97" s="209">
        <v>226</v>
      </c>
      <c r="C97" s="210">
        <f t="shared" ref="C97:H97" si="66">SUM(C98:C106)</f>
        <v>2020188</v>
      </c>
      <c r="D97" s="210">
        <f t="shared" si="66"/>
        <v>2016480.97</v>
      </c>
      <c r="E97" s="210">
        <f t="shared" si="66"/>
        <v>3707.0300000000279</v>
      </c>
      <c r="F97" s="96">
        <f t="shared" si="56"/>
        <v>99.816500741515142</v>
      </c>
      <c r="G97" s="210">
        <f t="shared" si="66"/>
        <v>2020188</v>
      </c>
      <c r="H97" s="210">
        <f t="shared" si="66"/>
        <v>2016480.97</v>
      </c>
      <c r="I97" s="210">
        <f t="shared" si="52"/>
        <v>99.816500741515142</v>
      </c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252"/>
      <c r="BH97" s="252"/>
    </row>
    <row r="98" spans="1:966" ht="18.75" x14ac:dyDescent="0.3">
      <c r="A98" s="254" t="s">
        <v>106</v>
      </c>
      <c r="B98" s="255">
        <v>2260001</v>
      </c>
      <c r="C98" s="221">
        <v>187378</v>
      </c>
      <c r="D98" s="173">
        <f t="shared" ref="D98:D106" si="67">H98</f>
        <v>187378</v>
      </c>
      <c r="E98" s="173">
        <f t="shared" ref="E98:E106" si="68">C98-D98</f>
        <v>0</v>
      </c>
      <c r="F98" s="75">
        <f t="shared" si="56"/>
        <v>100</v>
      </c>
      <c r="G98" s="173">
        <v>187378</v>
      </c>
      <c r="H98" s="173">
        <v>187378</v>
      </c>
      <c r="I98" s="174">
        <f t="shared" si="52"/>
        <v>100</v>
      </c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4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6"/>
      <c r="BH98" s="6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7"/>
      <c r="JN98" s="7"/>
      <c r="JO98" s="7"/>
      <c r="JP98" s="7"/>
      <c r="JQ98" s="7"/>
      <c r="JR98" s="7"/>
      <c r="JS98" s="7"/>
      <c r="JT98" s="7"/>
      <c r="JU98" s="7"/>
      <c r="JV98" s="7"/>
      <c r="JW98" s="7"/>
      <c r="JX98" s="7"/>
      <c r="JY98" s="7"/>
      <c r="JZ98" s="7"/>
      <c r="KA98" s="7"/>
      <c r="KB98" s="7"/>
      <c r="KC98" s="7"/>
      <c r="KD98" s="7"/>
      <c r="KE98" s="7"/>
      <c r="KF98" s="7"/>
      <c r="KG98" s="7"/>
      <c r="KH98" s="7"/>
      <c r="KI98" s="7"/>
      <c r="KJ98" s="7"/>
      <c r="KK98" s="7"/>
      <c r="KL98" s="7"/>
      <c r="KM98" s="7"/>
      <c r="KN98" s="7"/>
      <c r="KO98" s="7"/>
      <c r="KP98" s="7"/>
      <c r="KQ98" s="7"/>
      <c r="KR98" s="7"/>
      <c r="KS98" s="7"/>
      <c r="KT98" s="7"/>
      <c r="KU98" s="7"/>
      <c r="KV98" s="7"/>
      <c r="KW98" s="7"/>
      <c r="KX98" s="7"/>
      <c r="KY98" s="7"/>
      <c r="KZ98" s="7"/>
      <c r="LA98" s="7"/>
      <c r="LB98" s="7"/>
      <c r="LC98" s="7"/>
      <c r="LD98" s="7"/>
      <c r="LE98" s="7"/>
      <c r="LF98" s="7"/>
      <c r="LG98" s="7"/>
      <c r="LH98" s="7"/>
      <c r="LI98" s="7"/>
      <c r="LJ98" s="7"/>
      <c r="LK98" s="7"/>
      <c r="LL98" s="7"/>
      <c r="LM98" s="7"/>
      <c r="LN98" s="7"/>
      <c r="LO98" s="7"/>
      <c r="LP98" s="7"/>
      <c r="LQ98" s="7"/>
      <c r="LR98" s="7"/>
      <c r="LS98" s="7"/>
      <c r="LT98" s="7"/>
      <c r="LU98" s="7"/>
      <c r="LV98" s="7"/>
      <c r="LW98" s="7"/>
      <c r="LX98" s="7"/>
      <c r="LY98" s="7"/>
      <c r="LZ98" s="7"/>
      <c r="MA98" s="7"/>
      <c r="MB98" s="7"/>
      <c r="MC98" s="7"/>
      <c r="MD98" s="7"/>
      <c r="ME98" s="7"/>
      <c r="MF98" s="7"/>
      <c r="MG98" s="7"/>
      <c r="MH98" s="7"/>
      <c r="MI98" s="7"/>
      <c r="MJ98" s="7"/>
      <c r="MK98" s="7"/>
      <c r="ML98" s="7"/>
      <c r="MM98" s="7"/>
      <c r="MN98" s="7"/>
      <c r="MO98" s="7"/>
      <c r="MP98" s="7"/>
      <c r="MQ98" s="7"/>
      <c r="MR98" s="7"/>
      <c r="MS98" s="7"/>
      <c r="MT98" s="7"/>
      <c r="MU98" s="7"/>
      <c r="MV98" s="7"/>
      <c r="MW98" s="7"/>
      <c r="MX98" s="7"/>
      <c r="MY98" s="7"/>
      <c r="MZ98" s="7"/>
      <c r="NA98" s="7"/>
      <c r="NB98" s="7"/>
      <c r="NC98" s="7"/>
      <c r="ND98" s="7"/>
      <c r="NE98" s="7"/>
      <c r="NF98" s="7"/>
      <c r="NG98" s="7"/>
      <c r="NH98" s="7"/>
      <c r="NI98" s="7"/>
      <c r="NJ98" s="7"/>
      <c r="NK98" s="7"/>
      <c r="NL98" s="7"/>
      <c r="NM98" s="7"/>
      <c r="NN98" s="7"/>
      <c r="NO98" s="7"/>
      <c r="NP98" s="7"/>
      <c r="NQ98" s="7"/>
      <c r="NR98" s="7"/>
      <c r="NS98" s="7"/>
      <c r="NT98" s="7"/>
      <c r="NU98" s="7"/>
      <c r="NV98" s="7"/>
      <c r="NW98" s="7"/>
      <c r="NX98" s="7"/>
      <c r="NY98" s="7"/>
      <c r="NZ98" s="7"/>
      <c r="OA98" s="7"/>
      <c r="OB98" s="7"/>
      <c r="OC98" s="7"/>
      <c r="OD98" s="7"/>
      <c r="OE98" s="7"/>
      <c r="OF98" s="7"/>
      <c r="OG98" s="7"/>
      <c r="OH98" s="7"/>
      <c r="OI98" s="7"/>
      <c r="OJ98" s="7"/>
      <c r="OK98" s="7"/>
      <c r="OL98" s="7"/>
      <c r="OM98" s="7"/>
      <c r="ON98" s="7"/>
      <c r="OO98" s="7"/>
      <c r="OP98" s="7"/>
      <c r="OQ98" s="7"/>
      <c r="OR98" s="7"/>
      <c r="OS98" s="7"/>
      <c r="OT98" s="7"/>
      <c r="OU98" s="7"/>
      <c r="OV98" s="7"/>
      <c r="OW98" s="7"/>
      <c r="OX98" s="7"/>
      <c r="OY98" s="7"/>
      <c r="OZ98" s="7"/>
      <c r="PA98" s="7"/>
      <c r="PB98" s="7"/>
      <c r="PC98" s="7"/>
      <c r="PD98" s="7"/>
      <c r="PE98" s="7"/>
      <c r="PF98" s="7"/>
      <c r="PG98" s="7"/>
      <c r="PH98" s="7"/>
      <c r="PI98" s="7"/>
      <c r="PJ98" s="7"/>
      <c r="PK98" s="7"/>
      <c r="PL98" s="7"/>
      <c r="PM98" s="7"/>
      <c r="PN98" s="7"/>
      <c r="PO98" s="7"/>
      <c r="PP98" s="7"/>
      <c r="PQ98" s="7"/>
      <c r="PR98" s="7"/>
      <c r="PS98" s="7"/>
      <c r="PT98" s="7"/>
      <c r="PU98" s="7"/>
      <c r="PV98" s="7"/>
      <c r="PW98" s="7"/>
      <c r="PX98" s="7"/>
      <c r="PY98" s="7"/>
      <c r="PZ98" s="7"/>
      <c r="QA98" s="7"/>
      <c r="QB98" s="7"/>
      <c r="QC98" s="7"/>
      <c r="QD98" s="7"/>
      <c r="QE98" s="7"/>
      <c r="QF98" s="7"/>
      <c r="QG98" s="7"/>
      <c r="QH98" s="7"/>
      <c r="QI98" s="7"/>
      <c r="QJ98" s="7"/>
      <c r="QK98" s="7"/>
      <c r="QL98" s="7"/>
      <c r="QM98" s="7"/>
      <c r="QN98" s="7"/>
      <c r="QO98" s="7"/>
      <c r="QP98" s="7"/>
      <c r="QQ98" s="7"/>
      <c r="QR98" s="7"/>
      <c r="QS98" s="7"/>
      <c r="QT98" s="7"/>
      <c r="QU98" s="7"/>
      <c r="QV98" s="7"/>
      <c r="QW98" s="7"/>
      <c r="QX98" s="7"/>
      <c r="QY98" s="7"/>
      <c r="QZ98" s="7"/>
      <c r="RA98" s="7"/>
      <c r="RB98" s="7"/>
      <c r="RC98" s="7"/>
      <c r="RD98" s="7"/>
      <c r="RE98" s="7"/>
      <c r="RF98" s="7"/>
      <c r="RG98" s="7"/>
      <c r="RH98" s="7"/>
      <c r="RI98" s="7"/>
      <c r="RJ98" s="7"/>
      <c r="RK98" s="7"/>
      <c r="RL98" s="7"/>
      <c r="RM98" s="7"/>
      <c r="RN98" s="7"/>
      <c r="RO98" s="7"/>
      <c r="RP98" s="7"/>
      <c r="RQ98" s="7"/>
      <c r="RR98" s="7"/>
      <c r="RS98" s="7"/>
      <c r="RT98" s="7"/>
      <c r="RU98" s="7"/>
      <c r="RV98" s="7"/>
      <c r="RW98" s="7"/>
      <c r="RX98" s="7"/>
      <c r="RY98" s="7"/>
      <c r="RZ98" s="7"/>
      <c r="SA98" s="7"/>
      <c r="SB98" s="7"/>
      <c r="SC98" s="7"/>
      <c r="SD98" s="7"/>
      <c r="SE98" s="7"/>
      <c r="SF98" s="7"/>
      <c r="SG98" s="7"/>
      <c r="SH98" s="7"/>
      <c r="SI98" s="7"/>
      <c r="SJ98" s="7"/>
      <c r="SK98" s="7"/>
      <c r="SL98" s="7"/>
      <c r="SM98" s="7"/>
      <c r="SN98" s="7"/>
      <c r="SO98" s="7"/>
      <c r="SP98" s="7"/>
      <c r="SQ98" s="7"/>
      <c r="SR98" s="7"/>
      <c r="SS98" s="7"/>
      <c r="ST98" s="7"/>
      <c r="SU98" s="7"/>
      <c r="SV98" s="7"/>
      <c r="SW98" s="7"/>
      <c r="SX98" s="7"/>
      <c r="SY98" s="7"/>
      <c r="SZ98" s="7"/>
      <c r="TA98" s="7"/>
      <c r="TB98" s="7"/>
      <c r="TC98" s="7"/>
      <c r="TD98" s="7"/>
      <c r="TE98" s="7"/>
      <c r="TF98" s="7"/>
      <c r="TG98" s="7"/>
      <c r="TH98" s="7"/>
      <c r="TI98" s="7"/>
      <c r="TJ98" s="7"/>
      <c r="TK98" s="7"/>
      <c r="TL98" s="7"/>
      <c r="TM98" s="7"/>
      <c r="TN98" s="7"/>
      <c r="TO98" s="7"/>
      <c r="TP98" s="7"/>
      <c r="TQ98" s="7"/>
      <c r="TR98" s="7"/>
      <c r="TS98" s="7"/>
      <c r="TT98" s="7"/>
      <c r="TU98" s="7"/>
      <c r="TV98" s="7"/>
      <c r="TW98" s="7"/>
      <c r="TX98" s="7"/>
      <c r="TY98" s="7"/>
      <c r="TZ98" s="7"/>
      <c r="UA98" s="7"/>
      <c r="UB98" s="7"/>
      <c r="UC98" s="7"/>
      <c r="UD98" s="7"/>
      <c r="UE98" s="7"/>
      <c r="UF98" s="7"/>
      <c r="UG98" s="7"/>
      <c r="UH98" s="7"/>
      <c r="UI98" s="7"/>
      <c r="UJ98" s="7"/>
      <c r="UK98" s="7"/>
      <c r="UL98" s="7"/>
      <c r="UM98" s="7"/>
      <c r="UN98" s="7"/>
      <c r="UO98" s="7"/>
      <c r="UP98" s="7"/>
      <c r="UQ98" s="7"/>
      <c r="UR98" s="7"/>
      <c r="US98" s="7"/>
      <c r="UT98" s="7"/>
      <c r="UU98" s="7"/>
      <c r="UV98" s="7"/>
      <c r="UW98" s="7"/>
      <c r="UX98" s="7"/>
      <c r="UY98" s="7"/>
      <c r="UZ98" s="7"/>
      <c r="VA98" s="7"/>
      <c r="VB98" s="7"/>
      <c r="VC98" s="7"/>
      <c r="VD98" s="7"/>
      <c r="VE98" s="7"/>
      <c r="VF98" s="7"/>
      <c r="VG98" s="7"/>
      <c r="VH98" s="7"/>
      <c r="VI98" s="7"/>
      <c r="VJ98" s="7"/>
      <c r="VK98" s="7"/>
      <c r="VL98" s="7"/>
      <c r="VM98" s="7"/>
      <c r="VN98" s="7"/>
      <c r="VO98" s="7"/>
      <c r="VP98" s="7"/>
      <c r="VQ98" s="7"/>
      <c r="VR98" s="7"/>
      <c r="VS98" s="7"/>
      <c r="VT98" s="7"/>
      <c r="VU98" s="7"/>
      <c r="VV98" s="7"/>
      <c r="VW98" s="7"/>
      <c r="VX98" s="7"/>
      <c r="VY98" s="7"/>
      <c r="VZ98" s="7"/>
      <c r="WA98" s="7"/>
      <c r="WB98" s="7"/>
      <c r="WC98" s="7"/>
      <c r="WD98" s="7"/>
      <c r="WE98" s="7"/>
      <c r="WF98" s="7"/>
      <c r="WG98" s="7"/>
      <c r="WH98" s="7"/>
      <c r="WI98" s="7"/>
      <c r="WJ98" s="7"/>
      <c r="WK98" s="7"/>
      <c r="WL98" s="7"/>
      <c r="WM98" s="7"/>
      <c r="WN98" s="7"/>
      <c r="WO98" s="7"/>
      <c r="WP98" s="7"/>
      <c r="WQ98" s="7"/>
      <c r="WR98" s="7"/>
      <c r="WS98" s="7"/>
      <c r="WT98" s="7"/>
      <c r="WU98" s="7"/>
      <c r="WV98" s="7"/>
      <c r="WW98" s="7"/>
      <c r="WX98" s="7"/>
      <c r="WY98" s="7"/>
      <c r="WZ98" s="7"/>
      <c r="XA98" s="7"/>
      <c r="XB98" s="7"/>
      <c r="XC98" s="7"/>
      <c r="XD98" s="7"/>
      <c r="XE98" s="7"/>
      <c r="XF98" s="7"/>
      <c r="XG98" s="7"/>
      <c r="XH98" s="7"/>
      <c r="XI98" s="7"/>
      <c r="XJ98" s="7"/>
      <c r="XK98" s="7"/>
      <c r="XL98" s="7"/>
      <c r="XM98" s="7"/>
      <c r="XN98" s="7"/>
      <c r="XO98" s="7"/>
      <c r="XP98" s="7"/>
      <c r="XQ98" s="7"/>
      <c r="XR98" s="7"/>
      <c r="XS98" s="7"/>
      <c r="XT98" s="7"/>
      <c r="XU98" s="7"/>
      <c r="XV98" s="7"/>
      <c r="XW98" s="7"/>
      <c r="XX98" s="7"/>
      <c r="XY98" s="7"/>
      <c r="XZ98" s="7"/>
      <c r="YA98" s="7"/>
      <c r="YB98" s="7"/>
      <c r="YC98" s="7"/>
      <c r="YD98" s="7"/>
      <c r="YE98" s="7"/>
      <c r="YF98" s="7"/>
      <c r="YG98" s="7"/>
      <c r="YH98" s="7"/>
      <c r="YI98" s="7"/>
      <c r="YJ98" s="7"/>
      <c r="YK98" s="7"/>
      <c r="YL98" s="7"/>
      <c r="YM98" s="7"/>
      <c r="YN98" s="7"/>
      <c r="YO98" s="7"/>
      <c r="YP98" s="7"/>
      <c r="YQ98" s="7"/>
      <c r="YR98" s="7"/>
      <c r="YS98" s="7"/>
      <c r="YT98" s="7"/>
      <c r="YU98" s="7"/>
      <c r="YV98" s="7"/>
      <c r="YW98" s="7"/>
      <c r="YX98" s="7"/>
      <c r="YY98" s="7"/>
      <c r="YZ98" s="7"/>
      <c r="ZA98" s="7"/>
      <c r="ZB98" s="7"/>
      <c r="ZC98" s="7"/>
      <c r="ZD98" s="7"/>
      <c r="ZE98" s="7"/>
      <c r="ZF98" s="7"/>
      <c r="ZG98" s="7"/>
      <c r="ZH98" s="7"/>
      <c r="ZI98" s="7"/>
      <c r="ZJ98" s="7"/>
      <c r="ZK98" s="7"/>
      <c r="ZL98" s="7"/>
      <c r="ZM98" s="7"/>
      <c r="ZN98" s="7"/>
      <c r="ZO98" s="7"/>
      <c r="ZP98" s="7"/>
      <c r="ZQ98" s="7"/>
      <c r="ZR98" s="7"/>
      <c r="ZS98" s="7"/>
      <c r="ZT98" s="7"/>
      <c r="ZU98" s="7"/>
      <c r="ZV98" s="7"/>
      <c r="ZW98" s="7"/>
      <c r="ZX98" s="7"/>
      <c r="ZY98" s="7"/>
      <c r="ZZ98" s="7"/>
      <c r="AAA98" s="7"/>
      <c r="AAB98" s="7"/>
      <c r="AAC98" s="7"/>
      <c r="AAD98" s="7"/>
      <c r="AAE98" s="7"/>
      <c r="AAF98" s="7"/>
      <c r="AAG98" s="7"/>
      <c r="AAH98" s="7"/>
      <c r="AAI98" s="7"/>
      <c r="AAJ98" s="7"/>
      <c r="AAK98" s="7"/>
      <c r="AAL98" s="7"/>
      <c r="AAM98" s="7"/>
      <c r="AAN98" s="7"/>
      <c r="AAO98" s="7"/>
      <c r="AAP98" s="7"/>
      <c r="AAQ98" s="7"/>
      <c r="AAR98" s="7"/>
      <c r="AAS98" s="7"/>
      <c r="AAT98" s="7"/>
      <c r="AAU98" s="7"/>
      <c r="AAV98" s="7"/>
      <c r="AAW98" s="7"/>
      <c r="AAX98" s="7"/>
      <c r="AAY98" s="7"/>
      <c r="AAZ98" s="7"/>
      <c r="ABA98" s="7"/>
      <c r="ABB98" s="7"/>
      <c r="ABC98" s="7"/>
      <c r="ABD98" s="7"/>
      <c r="ABE98" s="7"/>
      <c r="ABF98" s="7"/>
      <c r="ABG98" s="7"/>
      <c r="ABH98" s="7"/>
      <c r="ABI98" s="7"/>
      <c r="ABJ98" s="7"/>
      <c r="ABK98" s="7"/>
      <c r="ABL98" s="7"/>
      <c r="ABM98" s="7"/>
      <c r="ABN98" s="7"/>
      <c r="ABO98" s="7"/>
      <c r="ABP98" s="7"/>
      <c r="ABQ98" s="7"/>
      <c r="ABR98" s="7"/>
      <c r="ABS98" s="7"/>
      <c r="ABT98" s="7"/>
      <c r="ABU98" s="7"/>
      <c r="ABV98" s="7"/>
      <c r="ABW98" s="7"/>
      <c r="ABX98" s="7"/>
      <c r="ABY98" s="7"/>
      <c r="ABZ98" s="7"/>
      <c r="ACA98" s="7"/>
      <c r="ACB98" s="7"/>
      <c r="ACC98" s="7"/>
      <c r="ACD98" s="7"/>
      <c r="ACE98" s="7"/>
      <c r="ACF98" s="7"/>
      <c r="ACG98" s="7"/>
      <c r="ACH98" s="7"/>
      <c r="ACI98" s="7"/>
      <c r="ACJ98" s="7"/>
      <c r="ACK98" s="7"/>
      <c r="ACL98" s="7"/>
      <c r="ACM98" s="7"/>
      <c r="ACN98" s="7"/>
      <c r="ACO98" s="7"/>
      <c r="ACP98" s="7"/>
      <c r="ACQ98" s="7"/>
      <c r="ACR98" s="7"/>
      <c r="ACS98" s="7"/>
      <c r="ACT98" s="7"/>
      <c r="ACU98" s="7"/>
      <c r="ACV98" s="7"/>
      <c r="ACW98" s="7"/>
      <c r="ACX98" s="7"/>
      <c r="ACY98" s="7"/>
      <c r="ACZ98" s="7"/>
      <c r="ADA98" s="7"/>
      <c r="ADB98" s="7"/>
      <c r="ADC98" s="7"/>
      <c r="ADD98" s="7"/>
      <c r="ADE98" s="7"/>
      <c r="ADF98" s="7"/>
      <c r="ADG98" s="7"/>
      <c r="ADH98" s="7"/>
      <c r="ADI98" s="7"/>
      <c r="ADJ98" s="7"/>
      <c r="ADK98" s="7"/>
      <c r="ADL98" s="7"/>
      <c r="ADM98" s="7"/>
      <c r="ADN98" s="7"/>
      <c r="ADO98" s="7"/>
      <c r="ADP98" s="7"/>
      <c r="ADQ98" s="7"/>
      <c r="ADR98" s="7"/>
      <c r="ADS98" s="7"/>
      <c r="ADT98" s="7"/>
      <c r="ADU98" s="7"/>
      <c r="ADV98" s="7"/>
      <c r="ADW98" s="7"/>
      <c r="ADX98" s="7"/>
      <c r="ADY98" s="7"/>
      <c r="ADZ98" s="7"/>
      <c r="AEA98" s="7"/>
      <c r="AEB98" s="7"/>
      <c r="AEC98" s="7"/>
      <c r="AED98" s="7"/>
      <c r="AEE98" s="7"/>
      <c r="AEF98" s="7"/>
      <c r="AEG98" s="7"/>
      <c r="AEH98" s="7"/>
      <c r="AEI98" s="7"/>
      <c r="AEJ98" s="7"/>
      <c r="AEK98" s="7"/>
      <c r="AEL98" s="7"/>
      <c r="AEM98" s="7"/>
      <c r="AEN98" s="7"/>
      <c r="AEO98" s="7"/>
      <c r="AEP98" s="7"/>
      <c r="AEQ98" s="7"/>
      <c r="AER98" s="7"/>
      <c r="AES98" s="7"/>
      <c r="AET98" s="7"/>
      <c r="AEU98" s="7"/>
      <c r="AEV98" s="7"/>
      <c r="AEW98" s="7"/>
      <c r="AEX98" s="7"/>
      <c r="AEY98" s="7"/>
      <c r="AEZ98" s="7"/>
      <c r="AFA98" s="7"/>
      <c r="AFB98" s="7"/>
      <c r="AFC98" s="7"/>
      <c r="AFD98" s="7"/>
      <c r="AFE98" s="7"/>
      <c r="AFF98" s="7"/>
      <c r="AFG98" s="7"/>
      <c r="AFH98" s="7"/>
      <c r="AFI98" s="7"/>
      <c r="AFJ98" s="7"/>
      <c r="AFK98" s="7"/>
      <c r="AFL98" s="7"/>
      <c r="AFM98" s="7"/>
      <c r="AFN98" s="7"/>
      <c r="AFO98" s="7"/>
      <c r="AFP98" s="7"/>
      <c r="AFQ98" s="7"/>
      <c r="AFR98" s="7"/>
      <c r="AFS98" s="7"/>
      <c r="AFT98" s="7"/>
      <c r="AFU98" s="7"/>
      <c r="AFV98" s="7"/>
      <c r="AFW98" s="7"/>
      <c r="AFX98" s="7"/>
      <c r="AFY98" s="7"/>
      <c r="AFZ98" s="7"/>
      <c r="AGA98" s="7"/>
      <c r="AGB98" s="7"/>
      <c r="AGC98" s="7"/>
      <c r="AGD98" s="7"/>
      <c r="AGE98" s="7"/>
      <c r="AGF98" s="7"/>
      <c r="AGG98" s="7"/>
      <c r="AGH98" s="7"/>
      <c r="AGI98" s="7"/>
      <c r="AGJ98" s="7"/>
      <c r="AGK98" s="7"/>
      <c r="AGL98" s="7"/>
      <c r="AGM98" s="7"/>
      <c r="AGN98" s="7"/>
      <c r="AGO98" s="7"/>
      <c r="AGP98" s="7"/>
      <c r="AGQ98" s="7"/>
      <c r="AGR98" s="7"/>
      <c r="AGS98" s="7"/>
      <c r="AGT98" s="7"/>
      <c r="AGU98" s="7"/>
      <c r="AGV98" s="7"/>
      <c r="AGW98" s="7"/>
      <c r="AGX98" s="7"/>
      <c r="AGY98" s="7"/>
      <c r="AGZ98" s="7"/>
      <c r="AHA98" s="7"/>
      <c r="AHB98" s="7"/>
      <c r="AHC98" s="7"/>
      <c r="AHD98" s="7"/>
      <c r="AHE98" s="7"/>
      <c r="AHF98" s="7"/>
      <c r="AHG98" s="7"/>
      <c r="AHH98" s="7"/>
      <c r="AHI98" s="7"/>
      <c r="AHJ98" s="7"/>
      <c r="AHK98" s="7"/>
      <c r="AHL98" s="7"/>
      <c r="AHM98" s="7"/>
      <c r="AHN98" s="7"/>
      <c r="AHO98" s="7"/>
      <c r="AHP98" s="7"/>
      <c r="AHQ98" s="7"/>
      <c r="AHR98" s="7"/>
      <c r="AHS98" s="7"/>
      <c r="AHT98" s="7"/>
      <c r="AHU98" s="7"/>
      <c r="AHV98" s="7"/>
      <c r="AHW98" s="7"/>
      <c r="AHX98" s="7"/>
      <c r="AHY98" s="7"/>
      <c r="AHZ98" s="7"/>
      <c r="AIA98" s="7"/>
      <c r="AIB98" s="7"/>
      <c r="AIC98" s="7"/>
      <c r="AID98" s="7"/>
      <c r="AIE98" s="7"/>
      <c r="AIF98" s="7"/>
      <c r="AIG98" s="7"/>
      <c r="AIH98" s="7"/>
      <c r="AII98" s="7"/>
      <c r="AIJ98" s="7"/>
      <c r="AIK98" s="7"/>
      <c r="AIL98" s="7"/>
      <c r="AIM98" s="7"/>
      <c r="AIN98" s="7"/>
      <c r="AIO98" s="7"/>
      <c r="AIP98" s="7"/>
      <c r="AIQ98" s="7"/>
      <c r="AIR98" s="7"/>
      <c r="AIS98" s="7"/>
      <c r="AIT98" s="7"/>
      <c r="AIU98" s="7"/>
      <c r="AIV98" s="7"/>
      <c r="AIW98" s="7"/>
      <c r="AIX98" s="7"/>
      <c r="AIY98" s="7"/>
      <c r="AIZ98" s="7"/>
      <c r="AJA98" s="7"/>
      <c r="AJB98" s="7"/>
      <c r="AJC98" s="7"/>
      <c r="AJD98" s="7"/>
      <c r="AJE98" s="7"/>
      <c r="AJF98" s="7"/>
      <c r="AJG98" s="7"/>
      <c r="AJH98" s="7"/>
      <c r="AJI98" s="7"/>
      <c r="AJJ98" s="7"/>
      <c r="AJK98" s="7"/>
      <c r="AJL98" s="7"/>
      <c r="AJM98" s="7"/>
      <c r="AJN98" s="7"/>
      <c r="AJO98" s="7"/>
      <c r="AJP98" s="7"/>
      <c r="AJQ98" s="7"/>
      <c r="AJR98" s="7"/>
      <c r="AJS98" s="7"/>
      <c r="AJT98" s="7"/>
      <c r="AJU98" s="7"/>
      <c r="AJV98" s="7"/>
      <c r="AJW98" s="7"/>
      <c r="AJX98" s="7"/>
      <c r="AJY98" s="7"/>
      <c r="AJZ98" s="7"/>
      <c r="AKA98" s="7"/>
      <c r="AKB98" s="7"/>
      <c r="AKC98" s="7"/>
      <c r="AKD98" s="7"/>
    </row>
    <row r="99" spans="1:966" s="258" customFormat="1" ht="37.5" customHeight="1" x14ac:dyDescent="0.3">
      <c r="A99" s="256" t="s">
        <v>107</v>
      </c>
      <c r="B99" s="255">
        <v>2260013</v>
      </c>
      <c r="C99" s="221"/>
      <c r="D99" s="187">
        <f t="shared" si="67"/>
        <v>0</v>
      </c>
      <c r="E99" s="187">
        <f t="shared" si="68"/>
        <v>0</v>
      </c>
      <c r="F99" s="75" t="e">
        <f t="shared" si="56"/>
        <v>#DIV/0!</v>
      </c>
      <c r="G99" s="187">
        <v>0</v>
      </c>
      <c r="H99" s="187">
        <v>0</v>
      </c>
      <c r="I99" s="187" t="e">
        <f t="shared" si="52"/>
        <v>#DIV/0!</v>
      </c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9"/>
      <c r="AD99" s="190"/>
      <c r="AE99" s="190"/>
      <c r="AF99" s="190"/>
      <c r="AG99" s="190"/>
      <c r="AH99" s="190"/>
      <c r="AI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257"/>
      <c r="BH99" s="257"/>
    </row>
    <row r="100" spans="1:966" s="266" customFormat="1" ht="31.5" x14ac:dyDescent="0.25">
      <c r="A100" s="259" t="s">
        <v>108</v>
      </c>
      <c r="B100" s="260">
        <v>2260041</v>
      </c>
      <c r="C100" s="221">
        <v>11300</v>
      </c>
      <c r="D100" s="261">
        <f t="shared" si="67"/>
        <v>11300</v>
      </c>
      <c r="E100" s="261">
        <f t="shared" si="68"/>
        <v>0</v>
      </c>
      <c r="F100" s="75">
        <f t="shared" si="56"/>
        <v>100</v>
      </c>
      <c r="G100" s="261">
        <v>11300</v>
      </c>
      <c r="H100" s="261">
        <v>11300</v>
      </c>
      <c r="I100" s="261">
        <f t="shared" si="52"/>
        <v>100</v>
      </c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  <c r="Y100" s="262"/>
      <c r="Z100" s="262"/>
      <c r="AA100" s="262"/>
      <c r="AB100" s="262"/>
      <c r="AC100" s="263"/>
      <c r="AD100" s="264"/>
      <c r="AE100" s="264"/>
      <c r="AF100" s="264"/>
      <c r="AG100" s="264"/>
      <c r="AH100" s="264"/>
      <c r="AI100" s="264"/>
      <c r="AJ100" s="264"/>
      <c r="AK100" s="264"/>
      <c r="AL100" s="264"/>
      <c r="AM100" s="264"/>
      <c r="AN100" s="264"/>
      <c r="AO100" s="264"/>
      <c r="AP100" s="264"/>
      <c r="AQ100" s="264"/>
      <c r="AR100" s="264"/>
      <c r="AS100" s="264"/>
      <c r="AT100" s="264"/>
      <c r="AU100" s="264"/>
      <c r="AV100" s="264"/>
      <c r="AW100" s="264"/>
      <c r="AX100" s="264"/>
      <c r="AY100" s="264"/>
      <c r="AZ100" s="264"/>
      <c r="BA100" s="264"/>
      <c r="BB100" s="264"/>
      <c r="BC100" s="264"/>
      <c r="BD100" s="264"/>
      <c r="BE100" s="264"/>
      <c r="BF100" s="264"/>
      <c r="BG100" s="265"/>
      <c r="BH100" s="265"/>
    </row>
    <row r="101" spans="1:966" s="273" customFormat="1" ht="39" customHeight="1" x14ac:dyDescent="0.3">
      <c r="A101" s="267" t="s">
        <v>109</v>
      </c>
      <c r="B101" s="268">
        <v>2260061</v>
      </c>
      <c r="C101" s="269">
        <v>1794830</v>
      </c>
      <c r="D101" s="173">
        <f t="shared" si="67"/>
        <v>1791122.97</v>
      </c>
      <c r="E101" s="173">
        <f t="shared" si="68"/>
        <v>3707.0300000000279</v>
      </c>
      <c r="F101" s="75">
        <f t="shared" si="56"/>
        <v>99.793460662012563</v>
      </c>
      <c r="G101" s="173">
        <v>1794830</v>
      </c>
      <c r="H101" s="173">
        <v>1791122.97</v>
      </c>
      <c r="I101" s="173">
        <f t="shared" si="52"/>
        <v>99.793460662012563</v>
      </c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1"/>
      <c r="AD101" s="272"/>
      <c r="AE101" s="272"/>
      <c r="AF101" s="272"/>
      <c r="AG101" s="272"/>
      <c r="AH101" s="272"/>
      <c r="AI101" s="272"/>
      <c r="AJ101" s="272"/>
      <c r="AK101" s="272"/>
      <c r="AL101" s="272"/>
      <c r="AM101" s="272"/>
      <c r="AN101" s="272"/>
      <c r="AO101" s="272"/>
      <c r="AP101" s="272"/>
      <c r="AQ101" s="272"/>
      <c r="AR101" s="272"/>
      <c r="AS101" s="272"/>
      <c r="AT101" s="272"/>
      <c r="AU101" s="272"/>
      <c r="AV101" s="272"/>
      <c r="AW101" s="272"/>
      <c r="AX101" s="272"/>
      <c r="AY101" s="272"/>
      <c r="AZ101" s="272"/>
      <c r="BA101" s="272"/>
      <c r="BB101" s="272"/>
      <c r="BC101" s="272"/>
      <c r="BD101" s="272"/>
      <c r="BE101" s="272"/>
      <c r="BF101" s="272"/>
      <c r="BG101" s="272"/>
      <c r="BH101" s="272"/>
    </row>
    <row r="102" spans="1:966" s="276" customFormat="1" ht="51.75" customHeight="1" x14ac:dyDescent="0.3">
      <c r="A102" s="256" t="s">
        <v>110</v>
      </c>
      <c r="B102" s="274">
        <v>2260102</v>
      </c>
      <c r="C102" s="186"/>
      <c r="D102" s="173">
        <f t="shared" si="67"/>
        <v>0</v>
      </c>
      <c r="E102" s="173">
        <f t="shared" si="68"/>
        <v>0</v>
      </c>
      <c r="F102" s="75" t="e">
        <f t="shared" si="56"/>
        <v>#DIV/0!</v>
      </c>
      <c r="G102" s="173">
        <v>0</v>
      </c>
      <c r="H102" s="173">
        <v>0</v>
      </c>
      <c r="I102" s="173" t="e">
        <f t="shared" si="52"/>
        <v>#DIV/0!</v>
      </c>
      <c r="J102" s="270"/>
      <c r="K102" s="270"/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1"/>
      <c r="AD102" s="272"/>
      <c r="AE102" s="272"/>
      <c r="AF102" s="272"/>
      <c r="AG102" s="272"/>
      <c r="AH102" s="272"/>
      <c r="AI102" s="272"/>
      <c r="AJ102" s="272"/>
      <c r="AK102" s="272"/>
      <c r="AL102" s="272"/>
      <c r="AM102" s="272"/>
      <c r="AN102" s="272"/>
      <c r="AO102" s="272"/>
      <c r="AP102" s="272"/>
      <c r="AQ102" s="272"/>
      <c r="AR102" s="272"/>
      <c r="AS102" s="272"/>
      <c r="AT102" s="272"/>
      <c r="AU102" s="272"/>
      <c r="AV102" s="272"/>
      <c r="AW102" s="272"/>
      <c r="AX102" s="272"/>
      <c r="AY102" s="272"/>
      <c r="AZ102" s="272"/>
      <c r="BA102" s="272"/>
      <c r="BB102" s="272"/>
      <c r="BC102" s="272"/>
      <c r="BD102" s="272"/>
      <c r="BE102" s="272"/>
      <c r="BF102" s="272"/>
      <c r="BG102" s="275"/>
      <c r="BH102" s="275"/>
    </row>
    <row r="103" spans="1:966" s="281" customFormat="1" ht="54.75" customHeight="1" x14ac:dyDescent="0.3">
      <c r="A103" s="256" t="s">
        <v>111</v>
      </c>
      <c r="B103" s="277">
        <v>2260112</v>
      </c>
      <c r="C103" s="221">
        <v>19500</v>
      </c>
      <c r="D103" s="243">
        <f t="shared" si="67"/>
        <v>19500</v>
      </c>
      <c r="E103" s="243">
        <f t="shared" si="68"/>
        <v>0</v>
      </c>
      <c r="F103" s="75">
        <f t="shared" si="56"/>
        <v>100</v>
      </c>
      <c r="G103" s="243">
        <v>19500</v>
      </c>
      <c r="H103" s="243">
        <v>19500</v>
      </c>
      <c r="I103" s="243">
        <f t="shared" si="52"/>
        <v>100</v>
      </c>
      <c r="J103" s="244"/>
      <c r="K103" s="244"/>
      <c r="L103" s="244"/>
      <c r="M103" s="244"/>
      <c r="N103" s="244"/>
      <c r="O103" s="244"/>
      <c r="P103" s="244"/>
      <c r="Q103" s="244"/>
      <c r="R103" s="244"/>
      <c r="S103" s="244"/>
      <c r="T103" s="244"/>
      <c r="U103" s="244"/>
      <c r="V103" s="244"/>
      <c r="W103" s="244"/>
      <c r="X103" s="244"/>
      <c r="Y103" s="244"/>
      <c r="Z103" s="244"/>
      <c r="AA103" s="244"/>
      <c r="AB103" s="244"/>
      <c r="AC103" s="278"/>
      <c r="AD103" s="279"/>
      <c r="AE103" s="279"/>
      <c r="AF103" s="279"/>
      <c r="AG103" s="279"/>
      <c r="AH103" s="279"/>
      <c r="AI103" s="279"/>
      <c r="AJ103" s="279"/>
      <c r="AK103" s="279"/>
      <c r="AL103" s="279"/>
      <c r="AM103" s="279"/>
      <c r="AN103" s="279"/>
      <c r="AO103" s="279"/>
      <c r="AP103" s="279"/>
      <c r="AQ103" s="279"/>
      <c r="AR103" s="279"/>
      <c r="AS103" s="279"/>
      <c r="AT103" s="279"/>
      <c r="AU103" s="279"/>
      <c r="AV103" s="279"/>
      <c r="AW103" s="279"/>
      <c r="AX103" s="279"/>
      <c r="AY103" s="279"/>
      <c r="AZ103" s="279"/>
      <c r="BA103" s="279"/>
      <c r="BB103" s="279"/>
      <c r="BC103" s="279"/>
      <c r="BD103" s="279"/>
      <c r="BE103" s="279"/>
      <c r="BF103" s="279"/>
      <c r="BG103" s="280"/>
      <c r="BH103" s="280"/>
    </row>
    <row r="104" spans="1:966" ht="29.25" customHeight="1" x14ac:dyDescent="0.3">
      <c r="A104" s="282" t="s">
        <v>112</v>
      </c>
      <c r="B104" s="283">
        <v>2260512</v>
      </c>
      <c r="C104" s="221"/>
      <c r="D104" s="173">
        <f t="shared" si="67"/>
        <v>0</v>
      </c>
      <c r="E104" s="173">
        <f t="shared" si="68"/>
        <v>0</v>
      </c>
      <c r="F104" s="75" t="e">
        <f t="shared" si="56"/>
        <v>#DIV/0!</v>
      </c>
      <c r="G104" s="173">
        <v>0</v>
      </c>
      <c r="H104" s="173"/>
      <c r="I104" s="174" t="e">
        <f t="shared" si="52"/>
        <v>#DIV/0!</v>
      </c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4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6"/>
      <c r="BH104" s="6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  <c r="IW104" s="7"/>
      <c r="IX104" s="7"/>
      <c r="IY104" s="7"/>
      <c r="IZ104" s="7"/>
      <c r="JA104" s="7"/>
      <c r="JB104" s="7"/>
      <c r="JC104" s="7"/>
      <c r="JD104" s="7"/>
      <c r="JE104" s="7"/>
      <c r="JF104" s="7"/>
      <c r="JG104" s="7"/>
      <c r="JH104" s="7"/>
      <c r="JI104" s="7"/>
      <c r="JJ104" s="7"/>
      <c r="JK104" s="7"/>
      <c r="JL104" s="7"/>
      <c r="JM104" s="7"/>
      <c r="JN104" s="7"/>
      <c r="JO104" s="7"/>
      <c r="JP104" s="7"/>
      <c r="JQ104" s="7"/>
      <c r="JR104" s="7"/>
      <c r="JS104" s="7"/>
      <c r="JT104" s="7"/>
      <c r="JU104" s="7"/>
      <c r="JV104" s="7"/>
      <c r="JW104" s="7"/>
      <c r="JX104" s="7"/>
      <c r="JY104" s="7"/>
      <c r="JZ104" s="7"/>
      <c r="KA104" s="7"/>
      <c r="KB104" s="7"/>
      <c r="KC104" s="7"/>
      <c r="KD104" s="7"/>
      <c r="KE104" s="7"/>
      <c r="KF104" s="7"/>
      <c r="KG104" s="7"/>
      <c r="KH104" s="7"/>
      <c r="KI104" s="7"/>
      <c r="KJ104" s="7"/>
      <c r="KK104" s="7"/>
      <c r="KL104" s="7"/>
      <c r="KM104" s="7"/>
      <c r="KN104" s="7"/>
      <c r="KO104" s="7"/>
      <c r="KP104" s="7"/>
      <c r="KQ104" s="7"/>
      <c r="KR104" s="7"/>
      <c r="KS104" s="7"/>
      <c r="KT104" s="7"/>
      <c r="KU104" s="7"/>
      <c r="KV104" s="7"/>
      <c r="KW104" s="7"/>
      <c r="KX104" s="7"/>
      <c r="KY104" s="7"/>
      <c r="KZ104" s="7"/>
      <c r="LA104" s="7"/>
      <c r="LB104" s="7"/>
      <c r="LC104" s="7"/>
      <c r="LD104" s="7"/>
      <c r="LE104" s="7"/>
      <c r="LF104" s="7"/>
      <c r="LG104" s="7"/>
      <c r="LH104" s="7"/>
      <c r="LI104" s="7"/>
      <c r="LJ104" s="7"/>
      <c r="LK104" s="7"/>
      <c r="LL104" s="7"/>
      <c r="LM104" s="7"/>
      <c r="LN104" s="7"/>
      <c r="LO104" s="7"/>
      <c r="LP104" s="7"/>
      <c r="LQ104" s="7"/>
      <c r="LR104" s="7"/>
      <c r="LS104" s="7"/>
      <c r="LT104" s="7"/>
      <c r="LU104" s="7"/>
      <c r="LV104" s="7"/>
      <c r="LW104" s="7"/>
      <c r="LX104" s="7"/>
      <c r="LY104" s="7"/>
      <c r="LZ104" s="7"/>
      <c r="MA104" s="7"/>
      <c r="MB104" s="7"/>
      <c r="MC104" s="7"/>
      <c r="MD104" s="7"/>
      <c r="ME104" s="7"/>
      <c r="MF104" s="7"/>
      <c r="MG104" s="7"/>
      <c r="MH104" s="7"/>
      <c r="MI104" s="7"/>
      <c r="MJ104" s="7"/>
      <c r="MK104" s="7"/>
      <c r="ML104" s="7"/>
      <c r="MM104" s="7"/>
      <c r="MN104" s="7"/>
      <c r="MO104" s="7"/>
      <c r="MP104" s="7"/>
      <c r="MQ104" s="7"/>
      <c r="MR104" s="7"/>
      <c r="MS104" s="7"/>
      <c r="MT104" s="7"/>
      <c r="MU104" s="7"/>
      <c r="MV104" s="7"/>
      <c r="MW104" s="7"/>
      <c r="MX104" s="7"/>
      <c r="MY104" s="7"/>
      <c r="MZ104" s="7"/>
      <c r="NA104" s="7"/>
      <c r="NB104" s="7"/>
      <c r="NC104" s="7"/>
      <c r="ND104" s="7"/>
      <c r="NE104" s="7"/>
      <c r="NF104" s="7"/>
      <c r="NG104" s="7"/>
      <c r="NH104" s="7"/>
      <c r="NI104" s="7"/>
      <c r="NJ104" s="7"/>
      <c r="NK104" s="7"/>
      <c r="NL104" s="7"/>
      <c r="NM104" s="7"/>
      <c r="NN104" s="7"/>
      <c r="NO104" s="7"/>
      <c r="NP104" s="7"/>
      <c r="NQ104" s="7"/>
      <c r="NR104" s="7"/>
      <c r="NS104" s="7"/>
      <c r="NT104" s="7"/>
      <c r="NU104" s="7"/>
      <c r="NV104" s="7"/>
      <c r="NW104" s="7"/>
      <c r="NX104" s="7"/>
      <c r="NY104" s="7"/>
      <c r="NZ104" s="7"/>
      <c r="OA104" s="7"/>
      <c r="OB104" s="7"/>
      <c r="OC104" s="7"/>
      <c r="OD104" s="7"/>
      <c r="OE104" s="7"/>
      <c r="OF104" s="7"/>
      <c r="OG104" s="7"/>
      <c r="OH104" s="7"/>
      <c r="OI104" s="7"/>
      <c r="OJ104" s="7"/>
      <c r="OK104" s="7"/>
      <c r="OL104" s="7"/>
      <c r="OM104" s="7"/>
      <c r="ON104" s="7"/>
      <c r="OO104" s="7"/>
      <c r="OP104" s="7"/>
      <c r="OQ104" s="7"/>
      <c r="OR104" s="7"/>
      <c r="OS104" s="7"/>
      <c r="OT104" s="7"/>
      <c r="OU104" s="7"/>
      <c r="OV104" s="7"/>
      <c r="OW104" s="7"/>
      <c r="OX104" s="7"/>
      <c r="OY104" s="7"/>
      <c r="OZ104" s="7"/>
      <c r="PA104" s="7"/>
      <c r="PB104" s="7"/>
      <c r="PC104" s="7"/>
      <c r="PD104" s="7"/>
      <c r="PE104" s="7"/>
      <c r="PF104" s="7"/>
      <c r="PG104" s="7"/>
      <c r="PH104" s="7"/>
      <c r="PI104" s="7"/>
      <c r="PJ104" s="7"/>
      <c r="PK104" s="7"/>
      <c r="PL104" s="7"/>
      <c r="PM104" s="7"/>
      <c r="PN104" s="7"/>
      <c r="PO104" s="7"/>
      <c r="PP104" s="7"/>
      <c r="PQ104" s="7"/>
      <c r="PR104" s="7"/>
      <c r="PS104" s="7"/>
      <c r="PT104" s="7"/>
      <c r="PU104" s="7"/>
      <c r="PV104" s="7"/>
      <c r="PW104" s="7"/>
      <c r="PX104" s="7"/>
      <c r="PY104" s="7"/>
      <c r="PZ104" s="7"/>
      <c r="QA104" s="7"/>
      <c r="QB104" s="7"/>
      <c r="QC104" s="7"/>
      <c r="QD104" s="7"/>
      <c r="QE104" s="7"/>
      <c r="QF104" s="7"/>
      <c r="QG104" s="7"/>
      <c r="QH104" s="7"/>
      <c r="QI104" s="7"/>
      <c r="QJ104" s="7"/>
      <c r="QK104" s="7"/>
      <c r="QL104" s="7"/>
      <c r="QM104" s="7"/>
      <c r="QN104" s="7"/>
      <c r="QO104" s="7"/>
      <c r="QP104" s="7"/>
      <c r="QQ104" s="7"/>
      <c r="QR104" s="7"/>
      <c r="QS104" s="7"/>
      <c r="QT104" s="7"/>
      <c r="QU104" s="7"/>
      <c r="QV104" s="7"/>
      <c r="QW104" s="7"/>
      <c r="QX104" s="7"/>
      <c r="QY104" s="7"/>
      <c r="QZ104" s="7"/>
      <c r="RA104" s="7"/>
      <c r="RB104" s="7"/>
      <c r="RC104" s="7"/>
      <c r="RD104" s="7"/>
      <c r="RE104" s="7"/>
      <c r="RF104" s="7"/>
      <c r="RG104" s="7"/>
      <c r="RH104" s="7"/>
      <c r="RI104" s="7"/>
      <c r="RJ104" s="7"/>
      <c r="RK104" s="7"/>
      <c r="RL104" s="7"/>
      <c r="RM104" s="7"/>
      <c r="RN104" s="7"/>
      <c r="RO104" s="7"/>
      <c r="RP104" s="7"/>
      <c r="RQ104" s="7"/>
      <c r="RR104" s="7"/>
      <c r="RS104" s="7"/>
      <c r="RT104" s="7"/>
      <c r="RU104" s="7"/>
      <c r="RV104" s="7"/>
      <c r="RW104" s="7"/>
      <c r="RX104" s="7"/>
      <c r="RY104" s="7"/>
      <c r="RZ104" s="7"/>
      <c r="SA104" s="7"/>
      <c r="SB104" s="7"/>
      <c r="SC104" s="7"/>
      <c r="SD104" s="7"/>
      <c r="SE104" s="7"/>
      <c r="SF104" s="7"/>
      <c r="SG104" s="7"/>
      <c r="SH104" s="7"/>
      <c r="SI104" s="7"/>
      <c r="SJ104" s="7"/>
      <c r="SK104" s="7"/>
      <c r="SL104" s="7"/>
      <c r="SM104" s="7"/>
      <c r="SN104" s="7"/>
      <c r="SO104" s="7"/>
      <c r="SP104" s="7"/>
      <c r="SQ104" s="7"/>
      <c r="SR104" s="7"/>
      <c r="SS104" s="7"/>
      <c r="ST104" s="7"/>
      <c r="SU104" s="7"/>
      <c r="SV104" s="7"/>
      <c r="SW104" s="7"/>
      <c r="SX104" s="7"/>
      <c r="SY104" s="7"/>
      <c r="SZ104" s="7"/>
      <c r="TA104" s="7"/>
      <c r="TB104" s="7"/>
      <c r="TC104" s="7"/>
      <c r="TD104" s="7"/>
      <c r="TE104" s="7"/>
      <c r="TF104" s="7"/>
      <c r="TG104" s="7"/>
      <c r="TH104" s="7"/>
      <c r="TI104" s="7"/>
      <c r="TJ104" s="7"/>
      <c r="TK104" s="7"/>
      <c r="TL104" s="7"/>
      <c r="TM104" s="7"/>
      <c r="TN104" s="7"/>
      <c r="TO104" s="7"/>
      <c r="TP104" s="7"/>
      <c r="TQ104" s="7"/>
      <c r="TR104" s="7"/>
      <c r="TS104" s="7"/>
      <c r="TT104" s="7"/>
      <c r="TU104" s="7"/>
      <c r="TV104" s="7"/>
      <c r="TW104" s="7"/>
      <c r="TX104" s="7"/>
      <c r="TY104" s="7"/>
      <c r="TZ104" s="7"/>
      <c r="UA104" s="7"/>
      <c r="UB104" s="7"/>
      <c r="UC104" s="7"/>
      <c r="UD104" s="7"/>
      <c r="UE104" s="7"/>
      <c r="UF104" s="7"/>
      <c r="UG104" s="7"/>
      <c r="UH104" s="7"/>
      <c r="UI104" s="7"/>
      <c r="UJ104" s="7"/>
      <c r="UK104" s="7"/>
      <c r="UL104" s="7"/>
      <c r="UM104" s="7"/>
      <c r="UN104" s="7"/>
      <c r="UO104" s="7"/>
      <c r="UP104" s="7"/>
      <c r="UQ104" s="7"/>
      <c r="UR104" s="7"/>
      <c r="US104" s="7"/>
      <c r="UT104" s="7"/>
      <c r="UU104" s="7"/>
      <c r="UV104" s="7"/>
      <c r="UW104" s="7"/>
      <c r="UX104" s="7"/>
      <c r="UY104" s="7"/>
      <c r="UZ104" s="7"/>
      <c r="VA104" s="7"/>
      <c r="VB104" s="7"/>
      <c r="VC104" s="7"/>
      <c r="VD104" s="7"/>
      <c r="VE104" s="7"/>
      <c r="VF104" s="7"/>
      <c r="VG104" s="7"/>
      <c r="VH104" s="7"/>
      <c r="VI104" s="7"/>
      <c r="VJ104" s="7"/>
      <c r="VK104" s="7"/>
      <c r="VL104" s="7"/>
      <c r="VM104" s="7"/>
      <c r="VN104" s="7"/>
      <c r="VO104" s="7"/>
      <c r="VP104" s="7"/>
      <c r="VQ104" s="7"/>
      <c r="VR104" s="7"/>
      <c r="VS104" s="7"/>
      <c r="VT104" s="7"/>
      <c r="VU104" s="7"/>
      <c r="VV104" s="7"/>
      <c r="VW104" s="7"/>
      <c r="VX104" s="7"/>
      <c r="VY104" s="7"/>
      <c r="VZ104" s="7"/>
      <c r="WA104" s="7"/>
      <c r="WB104" s="7"/>
      <c r="WC104" s="7"/>
      <c r="WD104" s="7"/>
      <c r="WE104" s="7"/>
      <c r="WF104" s="7"/>
      <c r="WG104" s="7"/>
      <c r="WH104" s="7"/>
      <c r="WI104" s="7"/>
      <c r="WJ104" s="7"/>
      <c r="WK104" s="7"/>
      <c r="WL104" s="7"/>
      <c r="WM104" s="7"/>
      <c r="WN104" s="7"/>
      <c r="WO104" s="7"/>
      <c r="WP104" s="7"/>
      <c r="WQ104" s="7"/>
      <c r="WR104" s="7"/>
      <c r="WS104" s="7"/>
      <c r="WT104" s="7"/>
      <c r="WU104" s="7"/>
      <c r="WV104" s="7"/>
      <c r="WW104" s="7"/>
      <c r="WX104" s="7"/>
      <c r="WY104" s="7"/>
      <c r="WZ104" s="7"/>
      <c r="XA104" s="7"/>
      <c r="XB104" s="7"/>
      <c r="XC104" s="7"/>
      <c r="XD104" s="7"/>
      <c r="XE104" s="7"/>
      <c r="XF104" s="7"/>
      <c r="XG104" s="7"/>
      <c r="XH104" s="7"/>
      <c r="XI104" s="7"/>
      <c r="XJ104" s="7"/>
      <c r="XK104" s="7"/>
      <c r="XL104" s="7"/>
      <c r="XM104" s="7"/>
      <c r="XN104" s="7"/>
      <c r="XO104" s="7"/>
      <c r="XP104" s="7"/>
      <c r="XQ104" s="7"/>
      <c r="XR104" s="7"/>
      <c r="XS104" s="7"/>
      <c r="XT104" s="7"/>
      <c r="XU104" s="7"/>
      <c r="XV104" s="7"/>
      <c r="XW104" s="7"/>
      <c r="XX104" s="7"/>
      <c r="XY104" s="7"/>
      <c r="XZ104" s="7"/>
      <c r="YA104" s="7"/>
      <c r="YB104" s="7"/>
      <c r="YC104" s="7"/>
      <c r="YD104" s="7"/>
      <c r="YE104" s="7"/>
      <c r="YF104" s="7"/>
      <c r="YG104" s="7"/>
      <c r="YH104" s="7"/>
      <c r="YI104" s="7"/>
      <c r="YJ104" s="7"/>
      <c r="YK104" s="7"/>
      <c r="YL104" s="7"/>
      <c r="YM104" s="7"/>
      <c r="YN104" s="7"/>
      <c r="YO104" s="7"/>
      <c r="YP104" s="7"/>
      <c r="YQ104" s="7"/>
      <c r="YR104" s="7"/>
      <c r="YS104" s="7"/>
      <c r="YT104" s="7"/>
      <c r="YU104" s="7"/>
      <c r="YV104" s="7"/>
      <c r="YW104" s="7"/>
      <c r="YX104" s="7"/>
      <c r="YY104" s="7"/>
      <c r="YZ104" s="7"/>
      <c r="ZA104" s="7"/>
      <c r="ZB104" s="7"/>
      <c r="ZC104" s="7"/>
      <c r="ZD104" s="7"/>
      <c r="ZE104" s="7"/>
      <c r="ZF104" s="7"/>
      <c r="ZG104" s="7"/>
      <c r="ZH104" s="7"/>
      <c r="ZI104" s="7"/>
      <c r="ZJ104" s="7"/>
      <c r="ZK104" s="7"/>
      <c r="ZL104" s="7"/>
      <c r="ZM104" s="7"/>
      <c r="ZN104" s="7"/>
      <c r="ZO104" s="7"/>
      <c r="ZP104" s="7"/>
      <c r="ZQ104" s="7"/>
      <c r="ZR104" s="7"/>
      <c r="ZS104" s="7"/>
      <c r="ZT104" s="7"/>
      <c r="ZU104" s="7"/>
      <c r="ZV104" s="7"/>
      <c r="ZW104" s="7"/>
      <c r="ZX104" s="7"/>
      <c r="ZY104" s="7"/>
      <c r="ZZ104" s="7"/>
      <c r="AAA104" s="7"/>
      <c r="AAB104" s="7"/>
      <c r="AAC104" s="7"/>
      <c r="AAD104" s="7"/>
      <c r="AAE104" s="7"/>
      <c r="AAF104" s="7"/>
      <c r="AAG104" s="7"/>
      <c r="AAH104" s="7"/>
      <c r="AAI104" s="7"/>
      <c r="AAJ104" s="7"/>
      <c r="AAK104" s="7"/>
      <c r="AAL104" s="7"/>
      <c r="AAM104" s="7"/>
      <c r="AAN104" s="7"/>
      <c r="AAO104" s="7"/>
      <c r="AAP104" s="7"/>
      <c r="AAQ104" s="7"/>
      <c r="AAR104" s="7"/>
      <c r="AAS104" s="7"/>
      <c r="AAT104" s="7"/>
      <c r="AAU104" s="7"/>
      <c r="AAV104" s="7"/>
      <c r="AAW104" s="7"/>
      <c r="AAX104" s="7"/>
      <c r="AAY104" s="7"/>
      <c r="AAZ104" s="7"/>
      <c r="ABA104" s="7"/>
      <c r="ABB104" s="7"/>
      <c r="ABC104" s="7"/>
      <c r="ABD104" s="7"/>
      <c r="ABE104" s="7"/>
      <c r="ABF104" s="7"/>
      <c r="ABG104" s="7"/>
      <c r="ABH104" s="7"/>
      <c r="ABI104" s="7"/>
      <c r="ABJ104" s="7"/>
      <c r="ABK104" s="7"/>
      <c r="ABL104" s="7"/>
      <c r="ABM104" s="7"/>
      <c r="ABN104" s="7"/>
      <c r="ABO104" s="7"/>
      <c r="ABP104" s="7"/>
      <c r="ABQ104" s="7"/>
      <c r="ABR104" s="7"/>
      <c r="ABS104" s="7"/>
      <c r="ABT104" s="7"/>
      <c r="ABU104" s="7"/>
      <c r="ABV104" s="7"/>
      <c r="ABW104" s="7"/>
      <c r="ABX104" s="7"/>
      <c r="ABY104" s="7"/>
      <c r="ABZ104" s="7"/>
      <c r="ACA104" s="7"/>
      <c r="ACB104" s="7"/>
      <c r="ACC104" s="7"/>
      <c r="ACD104" s="7"/>
      <c r="ACE104" s="7"/>
      <c r="ACF104" s="7"/>
      <c r="ACG104" s="7"/>
      <c r="ACH104" s="7"/>
      <c r="ACI104" s="7"/>
      <c r="ACJ104" s="7"/>
      <c r="ACK104" s="7"/>
      <c r="ACL104" s="7"/>
      <c r="ACM104" s="7"/>
      <c r="ACN104" s="7"/>
      <c r="ACO104" s="7"/>
      <c r="ACP104" s="7"/>
      <c r="ACQ104" s="7"/>
      <c r="ACR104" s="7"/>
      <c r="ACS104" s="7"/>
      <c r="ACT104" s="7"/>
      <c r="ACU104" s="7"/>
      <c r="ACV104" s="7"/>
      <c r="ACW104" s="7"/>
      <c r="ACX104" s="7"/>
      <c r="ACY104" s="7"/>
      <c r="ACZ104" s="7"/>
      <c r="ADA104" s="7"/>
      <c r="ADB104" s="7"/>
      <c r="ADC104" s="7"/>
      <c r="ADD104" s="7"/>
      <c r="ADE104" s="7"/>
      <c r="ADF104" s="7"/>
      <c r="ADG104" s="7"/>
      <c r="ADH104" s="7"/>
      <c r="ADI104" s="7"/>
      <c r="ADJ104" s="7"/>
      <c r="ADK104" s="7"/>
      <c r="ADL104" s="7"/>
      <c r="ADM104" s="7"/>
      <c r="ADN104" s="7"/>
      <c r="ADO104" s="7"/>
      <c r="ADP104" s="7"/>
      <c r="ADQ104" s="7"/>
      <c r="ADR104" s="7"/>
      <c r="ADS104" s="7"/>
      <c r="ADT104" s="7"/>
      <c r="ADU104" s="7"/>
      <c r="ADV104" s="7"/>
      <c r="ADW104" s="7"/>
      <c r="ADX104" s="7"/>
      <c r="ADY104" s="7"/>
      <c r="ADZ104" s="7"/>
      <c r="AEA104" s="7"/>
      <c r="AEB104" s="7"/>
      <c r="AEC104" s="7"/>
      <c r="AED104" s="7"/>
      <c r="AEE104" s="7"/>
      <c r="AEF104" s="7"/>
      <c r="AEG104" s="7"/>
      <c r="AEH104" s="7"/>
      <c r="AEI104" s="7"/>
      <c r="AEJ104" s="7"/>
      <c r="AEK104" s="7"/>
      <c r="AEL104" s="7"/>
      <c r="AEM104" s="7"/>
      <c r="AEN104" s="7"/>
      <c r="AEO104" s="7"/>
      <c r="AEP104" s="7"/>
      <c r="AEQ104" s="7"/>
      <c r="AER104" s="7"/>
      <c r="AES104" s="7"/>
      <c r="AET104" s="7"/>
      <c r="AEU104" s="7"/>
      <c r="AEV104" s="7"/>
      <c r="AEW104" s="7"/>
      <c r="AEX104" s="7"/>
      <c r="AEY104" s="7"/>
      <c r="AEZ104" s="7"/>
      <c r="AFA104" s="7"/>
      <c r="AFB104" s="7"/>
      <c r="AFC104" s="7"/>
      <c r="AFD104" s="7"/>
      <c r="AFE104" s="7"/>
      <c r="AFF104" s="7"/>
      <c r="AFG104" s="7"/>
      <c r="AFH104" s="7"/>
      <c r="AFI104" s="7"/>
      <c r="AFJ104" s="7"/>
      <c r="AFK104" s="7"/>
      <c r="AFL104" s="7"/>
      <c r="AFM104" s="7"/>
      <c r="AFN104" s="7"/>
      <c r="AFO104" s="7"/>
      <c r="AFP104" s="7"/>
      <c r="AFQ104" s="7"/>
      <c r="AFR104" s="7"/>
      <c r="AFS104" s="7"/>
      <c r="AFT104" s="7"/>
      <c r="AFU104" s="7"/>
      <c r="AFV104" s="7"/>
      <c r="AFW104" s="7"/>
      <c r="AFX104" s="7"/>
      <c r="AFY104" s="7"/>
      <c r="AFZ104" s="7"/>
      <c r="AGA104" s="7"/>
      <c r="AGB104" s="7"/>
      <c r="AGC104" s="7"/>
      <c r="AGD104" s="7"/>
      <c r="AGE104" s="7"/>
      <c r="AGF104" s="7"/>
      <c r="AGG104" s="7"/>
      <c r="AGH104" s="7"/>
      <c r="AGI104" s="7"/>
      <c r="AGJ104" s="7"/>
      <c r="AGK104" s="7"/>
      <c r="AGL104" s="7"/>
      <c r="AGM104" s="7"/>
      <c r="AGN104" s="7"/>
      <c r="AGO104" s="7"/>
      <c r="AGP104" s="7"/>
      <c r="AGQ104" s="7"/>
      <c r="AGR104" s="7"/>
      <c r="AGS104" s="7"/>
      <c r="AGT104" s="7"/>
      <c r="AGU104" s="7"/>
      <c r="AGV104" s="7"/>
      <c r="AGW104" s="7"/>
      <c r="AGX104" s="7"/>
      <c r="AGY104" s="7"/>
      <c r="AGZ104" s="7"/>
      <c r="AHA104" s="7"/>
      <c r="AHB104" s="7"/>
      <c r="AHC104" s="7"/>
      <c r="AHD104" s="7"/>
      <c r="AHE104" s="7"/>
      <c r="AHF104" s="7"/>
      <c r="AHG104" s="7"/>
      <c r="AHH104" s="7"/>
      <c r="AHI104" s="7"/>
      <c r="AHJ104" s="7"/>
      <c r="AHK104" s="7"/>
      <c r="AHL104" s="7"/>
      <c r="AHM104" s="7"/>
      <c r="AHN104" s="7"/>
      <c r="AHO104" s="7"/>
      <c r="AHP104" s="7"/>
      <c r="AHQ104" s="7"/>
      <c r="AHR104" s="7"/>
      <c r="AHS104" s="7"/>
      <c r="AHT104" s="7"/>
      <c r="AHU104" s="7"/>
      <c r="AHV104" s="7"/>
      <c r="AHW104" s="7"/>
      <c r="AHX104" s="7"/>
      <c r="AHY104" s="7"/>
      <c r="AHZ104" s="7"/>
      <c r="AIA104" s="7"/>
      <c r="AIB104" s="7"/>
      <c r="AIC104" s="7"/>
      <c r="AID104" s="7"/>
      <c r="AIE104" s="7"/>
      <c r="AIF104" s="7"/>
      <c r="AIG104" s="7"/>
      <c r="AIH104" s="7"/>
      <c r="AII104" s="7"/>
      <c r="AIJ104" s="7"/>
      <c r="AIK104" s="7"/>
      <c r="AIL104" s="7"/>
      <c r="AIM104" s="7"/>
      <c r="AIN104" s="7"/>
      <c r="AIO104" s="7"/>
      <c r="AIP104" s="7"/>
      <c r="AIQ104" s="7"/>
      <c r="AIR104" s="7"/>
      <c r="AIS104" s="7"/>
      <c r="AIT104" s="7"/>
      <c r="AIU104" s="7"/>
      <c r="AIV104" s="7"/>
      <c r="AIW104" s="7"/>
      <c r="AIX104" s="7"/>
      <c r="AIY104" s="7"/>
      <c r="AIZ104" s="7"/>
      <c r="AJA104" s="7"/>
      <c r="AJB104" s="7"/>
      <c r="AJC104" s="7"/>
      <c r="AJD104" s="7"/>
      <c r="AJE104" s="7"/>
      <c r="AJF104" s="7"/>
      <c r="AJG104" s="7"/>
      <c r="AJH104" s="7"/>
      <c r="AJI104" s="7"/>
      <c r="AJJ104" s="7"/>
      <c r="AJK104" s="7"/>
      <c r="AJL104" s="7"/>
      <c r="AJM104" s="7"/>
      <c r="AJN104" s="7"/>
      <c r="AJO104" s="7"/>
      <c r="AJP104" s="7"/>
      <c r="AJQ104" s="7"/>
      <c r="AJR104" s="7"/>
      <c r="AJS104" s="7"/>
      <c r="AJT104" s="7"/>
      <c r="AJU104" s="7"/>
      <c r="AJV104" s="7"/>
      <c r="AJW104" s="7"/>
      <c r="AJX104" s="7"/>
      <c r="AJY104" s="7"/>
      <c r="AJZ104" s="7"/>
      <c r="AKA104" s="7"/>
      <c r="AKB104" s="7"/>
      <c r="AKC104" s="7"/>
      <c r="AKD104" s="7"/>
    </row>
    <row r="105" spans="1:966" ht="27.75" customHeight="1" x14ac:dyDescent="0.3">
      <c r="A105" s="284" t="s">
        <v>113</v>
      </c>
      <c r="B105" s="283">
        <v>2260520</v>
      </c>
      <c r="C105" s="221"/>
      <c r="D105" s="173">
        <f t="shared" si="67"/>
        <v>0</v>
      </c>
      <c r="E105" s="173">
        <f t="shared" si="68"/>
        <v>0</v>
      </c>
      <c r="F105" s="75" t="e">
        <f t="shared" si="56"/>
        <v>#DIV/0!</v>
      </c>
      <c r="G105" s="173">
        <v>0</v>
      </c>
      <c r="H105" s="173"/>
      <c r="I105" s="174" t="e">
        <f t="shared" si="52"/>
        <v>#DIV/0!</v>
      </c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4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6"/>
      <c r="BH105" s="6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  <c r="IW105" s="7"/>
      <c r="IX105" s="7"/>
      <c r="IY105" s="7"/>
      <c r="IZ105" s="7"/>
      <c r="JA105" s="7"/>
      <c r="JB105" s="7"/>
      <c r="JC105" s="7"/>
      <c r="JD105" s="7"/>
      <c r="JE105" s="7"/>
      <c r="JF105" s="7"/>
      <c r="JG105" s="7"/>
      <c r="JH105" s="7"/>
      <c r="JI105" s="7"/>
      <c r="JJ105" s="7"/>
      <c r="JK105" s="7"/>
      <c r="JL105" s="7"/>
      <c r="JM105" s="7"/>
      <c r="JN105" s="7"/>
      <c r="JO105" s="7"/>
      <c r="JP105" s="7"/>
      <c r="JQ105" s="7"/>
      <c r="JR105" s="7"/>
      <c r="JS105" s="7"/>
      <c r="JT105" s="7"/>
      <c r="JU105" s="7"/>
      <c r="JV105" s="7"/>
      <c r="JW105" s="7"/>
      <c r="JX105" s="7"/>
      <c r="JY105" s="7"/>
      <c r="JZ105" s="7"/>
      <c r="KA105" s="7"/>
      <c r="KB105" s="7"/>
      <c r="KC105" s="7"/>
      <c r="KD105" s="7"/>
      <c r="KE105" s="7"/>
      <c r="KF105" s="7"/>
      <c r="KG105" s="7"/>
      <c r="KH105" s="7"/>
      <c r="KI105" s="7"/>
      <c r="KJ105" s="7"/>
      <c r="KK105" s="7"/>
      <c r="KL105" s="7"/>
      <c r="KM105" s="7"/>
      <c r="KN105" s="7"/>
      <c r="KO105" s="7"/>
      <c r="KP105" s="7"/>
      <c r="KQ105" s="7"/>
      <c r="KR105" s="7"/>
      <c r="KS105" s="7"/>
      <c r="KT105" s="7"/>
      <c r="KU105" s="7"/>
      <c r="KV105" s="7"/>
      <c r="KW105" s="7"/>
      <c r="KX105" s="7"/>
      <c r="KY105" s="7"/>
      <c r="KZ105" s="7"/>
      <c r="LA105" s="7"/>
      <c r="LB105" s="7"/>
      <c r="LC105" s="7"/>
      <c r="LD105" s="7"/>
      <c r="LE105" s="7"/>
      <c r="LF105" s="7"/>
      <c r="LG105" s="7"/>
      <c r="LH105" s="7"/>
      <c r="LI105" s="7"/>
      <c r="LJ105" s="7"/>
      <c r="LK105" s="7"/>
      <c r="LL105" s="7"/>
      <c r="LM105" s="7"/>
      <c r="LN105" s="7"/>
      <c r="LO105" s="7"/>
      <c r="LP105" s="7"/>
      <c r="LQ105" s="7"/>
      <c r="LR105" s="7"/>
      <c r="LS105" s="7"/>
      <c r="LT105" s="7"/>
      <c r="LU105" s="7"/>
      <c r="LV105" s="7"/>
      <c r="LW105" s="7"/>
      <c r="LX105" s="7"/>
      <c r="LY105" s="7"/>
      <c r="LZ105" s="7"/>
      <c r="MA105" s="7"/>
      <c r="MB105" s="7"/>
      <c r="MC105" s="7"/>
      <c r="MD105" s="7"/>
      <c r="ME105" s="7"/>
      <c r="MF105" s="7"/>
      <c r="MG105" s="7"/>
      <c r="MH105" s="7"/>
      <c r="MI105" s="7"/>
      <c r="MJ105" s="7"/>
      <c r="MK105" s="7"/>
      <c r="ML105" s="7"/>
      <c r="MM105" s="7"/>
      <c r="MN105" s="7"/>
      <c r="MO105" s="7"/>
      <c r="MP105" s="7"/>
      <c r="MQ105" s="7"/>
      <c r="MR105" s="7"/>
      <c r="MS105" s="7"/>
      <c r="MT105" s="7"/>
      <c r="MU105" s="7"/>
      <c r="MV105" s="7"/>
      <c r="MW105" s="7"/>
      <c r="MX105" s="7"/>
      <c r="MY105" s="7"/>
      <c r="MZ105" s="7"/>
      <c r="NA105" s="7"/>
      <c r="NB105" s="7"/>
      <c r="NC105" s="7"/>
      <c r="ND105" s="7"/>
      <c r="NE105" s="7"/>
      <c r="NF105" s="7"/>
      <c r="NG105" s="7"/>
      <c r="NH105" s="7"/>
      <c r="NI105" s="7"/>
      <c r="NJ105" s="7"/>
      <c r="NK105" s="7"/>
      <c r="NL105" s="7"/>
      <c r="NM105" s="7"/>
      <c r="NN105" s="7"/>
      <c r="NO105" s="7"/>
      <c r="NP105" s="7"/>
      <c r="NQ105" s="7"/>
      <c r="NR105" s="7"/>
      <c r="NS105" s="7"/>
      <c r="NT105" s="7"/>
      <c r="NU105" s="7"/>
      <c r="NV105" s="7"/>
      <c r="NW105" s="7"/>
      <c r="NX105" s="7"/>
      <c r="NY105" s="7"/>
      <c r="NZ105" s="7"/>
      <c r="OA105" s="7"/>
      <c r="OB105" s="7"/>
      <c r="OC105" s="7"/>
      <c r="OD105" s="7"/>
      <c r="OE105" s="7"/>
      <c r="OF105" s="7"/>
      <c r="OG105" s="7"/>
      <c r="OH105" s="7"/>
      <c r="OI105" s="7"/>
      <c r="OJ105" s="7"/>
      <c r="OK105" s="7"/>
      <c r="OL105" s="7"/>
      <c r="OM105" s="7"/>
      <c r="ON105" s="7"/>
      <c r="OO105" s="7"/>
      <c r="OP105" s="7"/>
      <c r="OQ105" s="7"/>
      <c r="OR105" s="7"/>
      <c r="OS105" s="7"/>
      <c r="OT105" s="7"/>
      <c r="OU105" s="7"/>
      <c r="OV105" s="7"/>
      <c r="OW105" s="7"/>
      <c r="OX105" s="7"/>
      <c r="OY105" s="7"/>
      <c r="OZ105" s="7"/>
      <c r="PA105" s="7"/>
      <c r="PB105" s="7"/>
      <c r="PC105" s="7"/>
      <c r="PD105" s="7"/>
      <c r="PE105" s="7"/>
      <c r="PF105" s="7"/>
      <c r="PG105" s="7"/>
      <c r="PH105" s="7"/>
      <c r="PI105" s="7"/>
      <c r="PJ105" s="7"/>
      <c r="PK105" s="7"/>
      <c r="PL105" s="7"/>
      <c r="PM105" s="7"/>
      <c r="PN105" s="7"/>
      <c r="PO105" s="7"/>
      <c r="PP105" s="7"/>
      <c r="PQ105" s="7"/>
      <c r="PR105" s="7"/>
      <c r="PS105" s="7"/>
      <c r="PT105" s="7"/>
      <c r="PU105" s="7"/>
      <c r="PV105" s="7"/>
      <c r="PW105" s="7"/>
      <c r="PX105" s="7"/>
      <c r="PY105" s="7"/>
      <c r="PZ105" s="7"/>
      <c r="QA105" s="7"/>
      <c r="QB105" s="7"/>
      <c r="QC105" s="7"/>
      <c r="QD105" s="7"/>
      <c r="QE105" s="7"/>
      <c r="QF105" s="7"/>
      <c r="QG105" s="7"/>
      <c r="QH105" s="7"/>
      <c r="QI105" s="7"/>
      <c r="QJ105" s="7"/>
      <c r="QK105" s="7"/>
      <c r="QL105" s="7"/>
      <c r="QM105" s="7"/>
      <c r="QN105" s="7"/>
      <c r="QO105" s="7"/>
      <c r="QP105" s="7"/>
      <c r="QQ105" s="7"/>
      <c r="QR105" s="7"/>
      <c r="QS105" s="7"/>
      <c r="QT105" s="7"/>
      <c r="QU105" s="7"/>
      <c r="QV105" s="7"/>
      <c r="QW105" s="7"/>
      <c r="QX105" s="7"/>
      <c r="QY105" s="7"/>
      <c r="QZ105" s="7"/>
      <c r="RA105" s="7"/>
      <c r="RB105" s="7"/>
      <c r="RC105" s="7"/>
      <c r="RD105" s="7"/>
      <c r="RE105" s="7"/>
      <c r="RF105" s="7"/>
      <c r="RG105" s="7"/>
      <c r="RH105" s="7"/>
      <c r="RI105" s="7"/>
      <c r="RJ105" s="7"/>
      <c r="RK105" s="7"/>
      <c r="RL105" s="7"/>
      <c r="RM105" s="7"/>
      <c r="RN105" s="7"/>
      <c r="RO105" s="7"/>
      <c r="RP105" s="7"/>
      <c r="RQ105" s="7"/>
      <c r="RR105" s="7"/>
      <c r="RS105" s="7"/>
      <c r="RT105" s="7"/>
      <c r="RU105" s="7"/>
      <c r="RV105" s="7"/>
      <c r="RW105" s="7"/>
      <c r="RX105" s="7"/>
      <c r="RY105" s="7"/>
      <c r="RZ105" s="7"/>
      <c r="SA105" s="7"/>
      <c r="SB105" s="7"/>
      <c r="SC105" s="7"/>
      <c r="SD105" s="7"/>
      <c r="SE105" s="7"/>
      <c r="SF105" s="7"/>
      <c r="SG105" s="7"/>
      <c r="SH105" s="7"/>
      <c r="SI105" s="7"/>
      <c r="SJ105" s="7"/>
      <c r="SK105" s="7"/>
      <c r="SL105" s="7"/>
      <c r="SM105" s="7"/>
      <c r="SN105" s="7"/>
      <c r="SO105" s="7"/>
      <c r="SP105" s="7"/>
      <c r="SQ105" s="7"/>
      <c r="SR105" s="7"/>
      <c r="SS105" s="7"/>
      <c r="ST105" s="7"/>
      <c r="SU105" s="7"/>
      <c r="SV105" s="7"/>
      <c r="SW105" s="7"/>
      <c r="SX105" s="7"/>
      <c r="SY105" s="7"/>
      <c r="SZ105" s="7"/>
      <c r="TA105" s="7"/>
      <c r="TB105" s="7"/>
      <c r="TC105" s="7"/>
      <c r="TD105" s="7"/>
      <c r="TE105" s="7"/>
      <c r="TF105" s="7"/>
      <c r="TG105" s="7"/>
      <c r="TH105" s="7"/>
      <c r="TI105" s="7"/>
      <c r="TJ105" s="7"/>
      <c r="TK105" s="7"/>
      <c r="TL105" s="7"/>
      <c r="TM105" s="7"/>
      <c r="TN105" s="7"/>
      <c r="TO105" s="7"/>
      <c r="TP105" s="7"/>
      <c r="TQ105" s="7"/>
      <c r="TR105" s="7"/>
      <c r="TS105" s="7"/>
      <c r="TT105" s="7"/>
      <c r="TU105" s="7"/>
      <c r="TV105" s="7"/>
      <c r="TW105" s="7"/>
      <c r="TX105" s="7"/>
      <c r="TY105" s="7"/>
      <c r="TZ105" s="7"/>
      <c r="UA105" s="7"/>
      <c r="UB105" s="7"/>
      <c r="UC105" s="7"/>
      <c r="UD105" s="7"/>
      <c r="UE105" s="7"/>
      <c r="UF105" s="7"/>
      <c r="UG105" s="7"/>
      <c r="UH105" s="7"/>
      <c r="UI105" s="7"/>
      <c r="UJ105" s="7"/>
      <c r="UK105" s="7"/>
      <c r="UL105" s="7"/>
      <c r="UM105" s="7"/>
      <c r="UN105" s="7"/>
      <c r="UO105" s="7"/>
      <c r="UP105" s="7"/>
      <c r="UQ105" s="7"/>
      <c r="UR105" s="7"/>
      <c r="US105" s="7"/>
      <c r="UT105" s="7"/>
      <c r="UU105" s="7"/>
      <c r="UV105" s="7"/>
      <c r="UW105" s="7"/>
      <c r="UX105" s="7"/>
      <c r="UY105" s="7"/>
      <c r="UZ105" s="7"/>
      <c r="VA105" s="7"/>
      <c r="VB105" s="7"/>
      <c r="VC105" s="7"/>
      <c r="VD105" s="7"/>
      <c r="VE105" s="7"/>
      <c r="VF105" s="7"/>
      <c r="VG105" s="7"/>
      <c r="VH105" s="7"/>
      <c r="VI105" s="7"/>
      <c r="VJ105" s="7"/>
      <c r="VK105" s="7"/>
      <c r="VL105" s="7"/>
      <c r="VM105" s="7"/>
      <c r="VN105" s="7"/>
      <c r="VO105" s="7"/>
      <c r="VP105" s="7"/>
      <c r="VQ105" s="7"/>
      <c r="VR105" s="7"/>
      <c r="VS105" s="7"/>
      <c r="VT105" s="7"/>
      <c r="VU105" s="7"/>
      <c r="VV105" s="7"/>
      <c r="VW105" s="7"/>
      <c r="VX105" s="7"/>
      <c r="VY105" s="7"/>
      <c r="VZ105" s="7"/>
      <c r="WA105" s="7"/>
      <c r="WB105" s="7"/>
      <c r="WC105" s="7"/>
      <c r="WD105" s="7"/>
      <c r="WE105" s="7"/>
      <c r="WF105" s="7"/>
      <c r="WG105" s="7"/>
      <c r="WH105" s="7"/>
      <c r="WI105" s="7"/>
      <c r="WJ105" s="7"/>
      <c r="WK105" s="7"/>
      <c r="WL105" s="7"/>
      <c r="WM105" s="7"/>
      <c r="WN105" s="7"/>
      <c r="WO105" s="7"/>
      <c r="WP105" s="7"/>
      <c r="WQ105" s="7"/>
      <c r="WR105" s="7"/>
      <c r="WS105" s="7"/>
      <c r="WT105" s="7"/>
      <c r="WU105" s="7"/>
      <c r="WV105" s="7"/>
      <c r="WW105" s="7"/>
      <c r="WX105" s="7"/>
      <c r="WY105" s="7"/>
      <c r="WZ105" s="7"/>
      <c r="XA105" s="7"/>
      <c r="XB105" s="7"/>
      <c r="XC105" s="7"/>
      <c r="XD105" s="7"/>
      <c r="XE105" s="7"/>
      <c r="XF105" s="7"/>
      <c r="XG105" s="7"/>
      <c r="XH105" s="7"/>
      <c r="XI105" s="7"/>
      <c r="XJ105" s="7"/>
      <c r="XK105" s="7"/>
      <c r="XL105" s="7"/>
      <c r="XM105" s="7"/>
      <c r="XN105" s="7"/>
      <c r="XO105" s="7"/>
      <c r="XP105" s="7"/>
      <c r="XQ105" s="7"/>
      <c r="XR105" s="7"/>
      <c r="XS105" s="7"/>
      <c r="XT105" s="7"/>
      <c r="XU105" s="7"/>
      <c r="XV105" s="7"/>
      <c r="XW105" s="7"/>
      <c r="XX105" s="7"/>
      <c r="XY105" s="7"/>
      <c r="XZ105" s="7"/>
      <c r="YA105" s="7"/>
      <c r="YB105" s="7"/>
      <c r="YC105" s="7"/>
      <c r="YD105" s="7"/>
      <c r="YE105" s="7"/>
      <c r="YF105" s="7"/>
      <c r="YG105" s="7"/>
      <c r="YH105" s="7"/>
      <c r="YI105" s="7"/>
      <c r="YJ105" s="7"/>
      <c r="YK105" s="7"/>
      <c r="YL105" s="7"/>
      <c r="YM105" s="7"/>
      <c r="YN105" s="7"/>
      <c r="YO105" s="7"/>
      <c r="YP105" s="7"/>
      <c r="YQ105" s="7"/>
      <c r="YR105" s="7"/>
      <c r="YS105" s="7"/>
      <c r="YT105" s="7"/>
      <c r="YU105" s="7"/>
      <c r="YV105" s="7"/>
      <c r="YW105" s="7"/>
      <c r="YX105" s="7"/>
      <c r="YY105" s="7"/>
      <c r="YZ105" s="7"/>
      <c r="ZA105" s="7"/>
      <c r="ZB105" s="7"/>
      <c r="ZC105" s="7"/>
      <c r="ZD105" s="7"/>
      <c r="ZE105" s="7"/>
      <c r="ZF105" s="7"/>
      <c r="ZG105" s="7"/>
      <c r="ZH105" s="7"/>
      <c r="ZI105" s="7"/>
      <c r="ZJ105" s="7"/>
      <c r="ZK105" s="7"/>
      <c r="ZL105" s="7"/>
      <c r="ZM105" s="7"/>
      <c r="ZN105" s="7"/>
      <c r="ZO105" s="7"/>
      <c r="ZP105" s="7"/>
      <c r="ZQ105" s="7"/>
      <c r="ZR105" s="7"/>
      <c r="ZS105" s="7"/>
      <c r="ZT105" s="7"/>
      <c r="ZU105" s="7"/>
      <c r="ZV105" s="7"/>
      <c r="ZW105" s="7"/>
      <c r="ZX105" s="7"/>
      <c r="ZY105" s="7"/>
      <c r="ZZ105" s="7"/>
      <c r="AAA105" s="7"/>
      <c r="AAB105" s="7"/>
      <c r="AAC105" s="7"/>
      <c r="AAD105" s="7"/>
      <c r="AAE105" s="7"/>
      <c r="AAF105" s="7"/>
      <c r="AAG105" s="7"/>
      <c r="AAH105" s="7"/>
      <c r="AAI105" s="7"/>
      <c r="AAJ105" s="7"/>
      <c r="AAK105" s="7"/>
      <c r="AAL105" s="7"/>
      <c r="AAM105" s="7"/>
      <c r="AAN105" s="7"/>
      <c r="AAO105" s="7"/>
      <c r="AAP105" s="7"/>
      <c r="AAQ105" s="7"/>
      <c r="AAR105" s="7"/>
      <c r="AAS105" s="7"/>
      <c r="AAT105" s="7"/>
      <c r="AAU105" s="7"/>
      <c r="AAV105" s="7"/>
      <c r="AAW105" s="7"/>
      <c r="AAX105" s="7"/>
      <c r="AAY105" s="7"/>
      <c r="AAZ105" s="7"/>
      <c r="ABA105" s="7"/>
      <c r="ABB105" s="7"/>
      <c r="ABC105" s="7"/>
      <c r="ABD105" s="7"/>
      <c r="ABE105" s="7"/>
      <c r="ABF105" s="7"/>
      <c r="ABG105" s="7"/>
      <c r="ABH105" s="7"/>
      <c r="ABI105" s="7"/>
      <c r="ABJ105" s="7"/>
      <c r="ABK105" s="7"/>
      <c r="ABL105" s="7"/>
      <c r="ABM105" s="7"/>
      <c r="ABN105" s="7"/>
      <c r="ABO105" s="7"/>
      <c r="ABP105" s="7"/>
      <c r="ABQ105" s="7"/>
      <c r="ABR105" s="7"/>
      <c r="ABS105" s="7"/>
      <c r="ABT105" s="7"/>
      <c r="ABU105" s="7"/>
      <c r="ABV105" s="7"/>
      <c r="ABW105" s="7"/>
      <c r="ABX105" s="7"/>
      <c r="ABY105" s="7"/>
      <c r="ABZ105" s="7"/>
      <c r="ACA105" s="7"/>
      <c r="ACB105" s="7"/>
      <c r="ACC105" s="7"/>
      <c r="ACD105" s="7"/>
      <c r="ACE105" s="7"/>
      <c r="ACF105" s="7"/>
      <c r="ACG105" s="7"/>
      <c r="ACH105" s="7"/>
      <c r="ACI105" s="7"/>
      <c r="ACJ105" s="7"/>
      <c r="ACK105" s="7"/>
      <c r="ACL105" s="7"/>
      <c r="ACM105" s="7"/>
      <c r="ACN105" s="7"/>
      <c r="ACO105" s="7"/>
      <c r="ACP105" s="7"/>
      <c r="ACQ105" s="7"/>
      <c r="ACR105" s="7"/>
      <c r="ACS105" s="7"/>
      <c r="ACT105" s="7"/>
      <c r="ACU105" s="7"/>
      <c r="ACV105" s="7"/>
      <c r="ACW105" s="7"/>
      <c r="ACX105" s="7"/>
      <c r="ACY105" s="7"/>
      <c r="ACZ105" s="7"/>
      <c r="ADA105" s="7"/>
      <c r="ADB105" s="7"/>
      <c r="ADC105" s="7"/>
      <c r="ADD105" s="7"/>
      <c r="ADE105" s="7"/>
      <c r="ADF105" s="7"/>
      <c r="ADG105" s="7"/>
      <c r="ADH105" s="7"/>
      <c r="ADI105" s="7"/>
      <c r="ADJ105" s="7"/>
      <c r="ADK105" s="7"/>
      <c r="ADL105" s="7"/>
      <c r="ADM105" s="7"/>
      <c r="ADN105" s="7"/>
      <c r="ADO105" s="7"/>
      <c r="ADP105" s="7"/>
      <c r="ADQ105" s="7"/>
      <c r="ADR105" s="7"/>
      <c r="ADS105" s="7"/>
      <c r="ADT105" s="7"/>
      <c r="ADU105" s="7"/>
      <c r="ADV105" s="7"/>
      <c r="ADW105" s="7"/>
      <c r="ADX105" s="7"/>
      <c r="ADY105" s="7"/>
      <c r="ADZ105" s="7"/>
      <c r="AEA105" s="7"/>
      <c r="AEB105" s="7"/>
      <c r="AEC105" s="7"/>
      <c r="AED105" s="7"/>
      <c r="AEE105" s="7"/>
      <c r="AEF105" s="7"/>
      <c r="AEG105" s="7"/>
      <c r="AEH105" s="7"/>
      <c r="AEI105" s="7"/>
      <c r="AEJ105" s="7"/>
      <c r="AEK105" s="7"/>
      <c r="AEL105" s="7"/>
      <c r="AEM105" s="7"/>
      <c r="AEN105" s="7"/>
      <c r="AEO105" s="7"/>
      <c r="AEP105" s="7"/>
      <c r="AEQ105" s="7"/>
      <c r="AER105" s="7"/>
      <c r="AES105" s="7"/>
      <c r="AET105" s="7"/>
      <c r="AEU105" s="7"/>
      <c r="AEV105" s="7"/>
      <c r="AEW105" s="7"/>
      <c r="AEX105" s="7"/>
      <c r="AEY105" s="7"/>
      <c r="AEZ105" s="7"/>
      <c r="AFA105" s="7"/>
      <c r="AFB105" s="7"/>
      <c r="AFC105" s="7"/>
      <c r="AFD105" s="7"/>
      <c r="AFE105" s="7"/>
      <c r="AFF105" s="7"/>
      <c r="AFG105" s="7"/>
      <c r="AFH105" s="7"/>
      <c r="AFI105" s="7"/>
      <c r="AFJ105" s="7"/>
      <c r="AFK105" s="7"/>
      <c r="AFL105" s="7"/>
      <c r="AFM105" s="7"/>
      <c r="AFN105" s="7"/>
      <c r="AFO105" s="7"/>
      <c r="AFP105" s="7"/>
      <c r="AFQ105" s="7"/>
      <c r="AFR105" s="7"/>
      <c r="AFS105" s="7"/>
      <c r="AFT105" s="7"/>
      <c r="AFU105" s="7"/>
      <c r="AFV105" s="7"/>
      <c r="AFW105" s="7"/>
      <c r="AFX105" s="7"/>
      <c r="AFY105" s="7"/>
      <c r="AFZ105" s="7"/>
      <c r="AGA105" s="7"/>
      <c r="AGB105" s="7"/>
      <c r="AGC105" s="7"/>
      <c r="AGD105" s="7"/>
      <c r="AGE105" s="7"/>
      <c r="AGF105" s="7"/>
      <c r="AGG105" s="7"/>
      <c r="AGH105" s="7"/>
      <c r="AGI105" s="7"/>
      <c r="AGJ105" s="7"/>
      <c r="AGK105" s="7"/>
      <c r="AGL105" s="7"/>
      <c r="AGM105" s="7"/>
      <c r="AGN105" s="7"/>
      <c r="AGO105" s="7"/>
      <c r="AGP105" s="7"/>
      <c r="AGQ105" s="7"/>
      <c r="AGR105" s="7"/>
      <c r="AGS105" s="7"/>
      <c r="AGT105" s="7"/>
      <c r="AGU105" s="7"/>
      <c r="AGV105" s="7"/>
      <c r="AGW105" s="7"/>
      <c r="AGX105" s="7"/>
      <c r="AGY105" s="7"/>
      <c r="AGZ105" s="7"/>
      <c r="AHA105" s="7"/>
      <c r="AHB105" s="7"/>
      <c r="AHC105" s="7"/>
      <c r="AHD105" s="7"/>
      <c r="AHE105" s="7"/>
      <c r="AHF105" s="7"/>
      <c r="AHG105" s="7"/>
      <c r="AHH105" s="7"/>
      <c r="AHI105" s="7"/>
      <c r="AHJ105" s="7"/>
      <c r="AHK105" s="7"/>
      <c r="AHL105" s="7"/>
      <c r="AHM105" s="7"/>
      <c r="AHN105" s="7"/>
      <c r="AHO105" s="7"/>
      <c r="AHP105" s="7"/>
      <c r="AHQ105" s="7"/>
      <c r="AHR105" s="7"/>
      <c r="AHS105" s="7"/>
      <c r="AHT105" s="7"/>
      <c r="AHU105" s="7"/>
      <c r="AHV105" s="7"/>
      <c r="AHW105" s="7"/>
      <c r="AHX105" s="7"/>
      <c r="AHY105" s="7"/>
      <c r="AHZ105" s="7"/>
      <c r="AIA105" s="7"/>
      <c r="AIB105" s="7"/>
      <c r="AIC105" s="7"/>
      <c r="AID105" s="7"/>
      <c r="AIE105" s="7"/>
      <c r="AIF105" s="7"/>
      <c r="AIG105" s="7"/>
      <c r="AIH105" s="7"/>
      <c r="AII105" s="7"/>
      <c r="AIJ105" s="7"/>
      <c r="AIK105" s="7"/>
      <c r="AIL105" s="7"/>
      <c r="AIM105" s="7"/>
      <c r="AIN105" s="7"/>
      <c r="AIO105" s="7"/>
      <c r="AIP105" s="7"/>
      <c r="AIQ105" s="7"/>
      <c r="AIR105" s="7"/>
      <c r="AIS105" s="7"/>
      <c r="AIT105" s="7"/>
      <c r="AIU105" s="7"/>
      <c r="AIV105" s="7"/>
      <c r="AIW105" s="7"/>
      <c r="AIX105" s="7"/>
      <c r="AIY105" s="7"/>
      <c r="AIZ105" s="7"/>
      <c r="AJA105" s="7"/>
      <c r="AJB105" s="7"/>
      <c r="AJC105" s="7"/>
      <c r="AJD105" s="7"/>
      <c r="AJE105" s="7"/>
      <c r="AJF105" s="7"/>
      <c r="AJG105" s="7"/>
      <c r="AJH105" s="7"/>
      <c r="AJI105" s="7"/>
      <c r="AJJ105" s="7"/>
      <c r="AJK105" s="7"/>
      <c r="AJL105" s="7"/>
      <c r="AJM105" s="7"/>
      <c r="AJN105" s="7"/>
      <c r="AJO105" s="7"/>
      <c r="AJP105" s="7"/>
      <c r="AJQ105" s="7"/>
      <c r="AJR105" s="7"/>
      <c r="AJS105" s="7"/>
      <c r="AJT105" s="7"/>
      <c r="AJU105" s="7"/>
      <c r="AJV105" s="7"/>
      <c r="AJW105" s="7"/>
      <c r="AJX105" s="7"/>
      <c r="AJY105" s="7"/>
      <c r="AJZ105" s="7"/>
      <c r="AKA105" s="7"/>
      <c r="AKB105" s="7"/>
      <c r="AKC105" s="7"/>
      <c r="AKD105" s="7"/>
    </row>
    <row r="106" spans="1:966" s="289" customFormat="1" ht="26.25" customHeight="1" x14ac:dyDescent="0.3">
      <c r="A106" s="284" t="s">
        <v>114</v>
      </c>
      <c r="B106" s="283">
        <v>2260521</v>
      </c>
      <c r="C106" s="240">
        <v>7180</v>
      </c>
      <c r="D106" s="285">
        <f t="shared" si="67"/>
        <v>7180</v>
      </c>
      <c r="E106" s="285">
        <f t="shared" si="68"/>
        <v>0</v>
      </c>
      <c r="F106" s="75">
        <f t="shared" si="56"/>
        <v>100</v>
      </c>
      <c r="G106" s="285">
        <v>7180</v>
      </c>
      <c r="H106" s="285">
        <v>7180</v>
      </c>
      <c r="I106" s="285">
        <f t="shared" si="52"/>
        <v>100</v>
      </c>
      <c r="J106" s="286"/>
      <c r="K106" s="286"/>
      <c r="L106" s="286"/>
      <c r="M106" s="286"/>
      <c r="N106" s="286"/>
      <c r="O106" s="286"/>
      <c r="P106" s="286"/>
      <c r="Q106" s="286"/>
      <c r="R106" s="286"/>
      <c r="S106" s="286"/>
      <c r="T106" s="286"/>
      <c r="U106" s="286"/>
      <c r="V106" s="286"/>
      <c r="W106" s="286"/>
      <c r="X106" s="286"/>
      <c r="Y106" s="286"/>
      <c r="Z106" s="286"/>
      <c r="AA106" s="286"/>
      <c r="AB106" s="286"/>
      <c r="AC106" s="232"/>
      <c r="AD106" s="287"/>
      <c r="AE106" s="287"/>
      <c r="AF106" s="287"/>
      <c r="AG106" s="287"/>
      <c r="AH106" s="287"/>
      <c r="AI106" s="287"/>
      <c r="AJ106" s="287"/>
      <c r="AK106" s="287"/>
      <c r="AL106" s="287"/>
      <c r="AM106" s="287"/>
      <c r="AN106" s="287"/>
      <c r="AO106" s="287"/>
      <c r="AP106" s="287"/>
      <c r="AQ106" s="287"/>
      <c r="AR106" s="287"/>
      <c r="AS106" s="287"/>
      <c r="AT106" s="287"/>
      <c r="AU106" s="287"/>
      <c r="AV106" s="287"/>
      <c r="AW106" s="287"/>
      <c r="AX106" s="287"/>
      <c r="AY106" s="287"/>
      <c r="AZ106" s="287"/>
      <c r="BA106" s="287"/>
      <c r="BB106" s="287"/>
      <c r="BC106" s="287"/>
      <c r="BD106" s="287"/>
      <c r="BE106" s="287"/>
      <c r="BF106" s="287"/>
      <c r="BG106" s="288"/>
      <c r="BH106" s="288"/>
    </row>
    <row r="107" spans="1:966" s="198" customFormat="1" ht="28.5" customHeight="1" x14ac:dyDescent="0.3">
      <c r="A107" s="208" t="s">
        <v>115</v>
      </c>
      <c r="B107" s="290">
        <v>2910000</v>
      </c>
      <c r="C107" s="291">
        <v>0</v>
      </c>
      <c r="D107" s="292">
        <f>H107</f>
        <v>0</v>
      </c>
      <c r="E107" s="292">
        <f>C107-D107</f>
        <v>0</v>
      </c>
      <c r="F107" s="96" t="e">
        <f t="shared" si="56"/>
        <v>#DIV/0!</v>
      </c>
      <c r="G107" s="292">
        <v>0</v>
      </c>
      <c r="H107" s="292"/>
      <c r="I107" s="292" t="e">
        <f t="shared" si="52"/>
        <v>#DIV/0!</v>
      </c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189"/>
      <c r="AD107" s="190"/>
      <c r="AE107" s="190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190"/>
      <c r="BC107" s="190"/>
      <c r="BD107" s="190"/>
      <c r="BE107" s="190"/>
      <c r="BF107" s="190"/>
      <c r="BG107" s="197"/>
      <c r="BH107" s="197"/>
    </row>
    <row r="108" spans="1:966" s="300" customFormat="1" ht="24" customHeight="1" x14ac:dyDescent="0.35">
      <c r="A108" s="294" t="s">
        <v>40</v>
      </c>
      <c r="B108" s="295" t="s">
        <v>116</v>
      </c>
      <c r="C108" s="296">
        <f>C111+C113+C115+C117+C119+C121+C125+C109</f>
        <v>708941</v>
      </c>
      <c r="D108" s="296">
        <f t="shared" ref="D108:H108" si="69">D111+D113+D115+D117+D119+D121+D125+D109</f>
        <v>708941</v>
      </c>
      <c r="E108" s="296">
        <f t="shared" si="69"/>
        <v>0</v>
      </c>
      <c r="F108" s="120">
        <f t="shared" si="56"/>
        <v>100</v>
      </c>
      <c r="G108" s="296">
        <f t="shared" si="69"/>
        <v>708941</v>
      </c>
      <c r="H108" s="296">
        <f t="shared" si="69"/>
        <v>708941</v>
      </c>
      <c r="I108" s="296">
        <f t="shared" si="52"/>
        <v>100</v>
      </c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9"/>
      <c r="BH108" s="299"/>
    </row>
    <row r="109" spans="1:966" s="302" customFormat="1" ht="24" customHeight="1" x14ac:dyDescent="0.3">
      <c r="A109" s="231" t="s">
        <v>117</v>
      </c>
      <c r="B109" s="209">
        <v>340</v>
      </c>
      <c r="C109" s="210">
        <f>C110</f>
        <v>0</v>
      </c>
      <c r="D109" s="210">
        <f t="shared" ref="D109:H109" si="70">D110</f>
        <v>0</v>
      </c>
      <c r="E109" s="210">
        <f t="shared" si="70"/>
        <v>0</v>
      </c>
      <c r="F109" s="96" t="e">
        <f t="shared" si="56"/>
        <v>#DIV/0!</v>
      </c>
      <c r="G109" s="210">
        <f t="shared" si="70"/>
        <v>0</v>
      </c>
      <c r="H109" s="210">
        <f t="shared" si="70"/>
        <v>0</v>
      </c>
      <c r="I109" s="210" t="e">
        <f t="shared" si="52"/>
        <v>#DIV/0!</v>
      </c>
      <c r="J109" s="211"/>
      <c r="K109" s="21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301"/>
      <c r="AD109" s="301"/>
      <c r="AE109" s="301"/>
      <c r="AF109" s="301"/>
      <c r="AG109" s="301"/>
      <c r="AH109" s="301"/>
      <c r="AI109" s="301"/>
      <c r="AJ109" s="301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301"/>
      <c r="AX109" s="301"/>
      <c r="AY109" s="301"/>
      <c r="AZ109" s="301"/>
      <c r="BA109" s="301"/>
      <c r="BB109" s="301"/>
      <c r="BC109" s="301"/>
      <c r="BD109" s="301"/>
      <c r="BE109" s="301"/>
      <c r="BF109" s="301"/>
      <c r="BG109" s="301"/>
      <c r="BH109" s="301"/>
    </row>
    <row r="110" spans="1:966" s="266" customFormat="1" ht="36" customHeight="1" x14ac:dyDescent="0.25">
      <c r="A110" s="303" t="s">
        <v>118</v>
      </c>
      <c r="B110" s="304">
        <v>3400045</v>
      </c>
      <c r="C110" s="186"/>
      <c r="D110" s="261">
        <f>H110</f>
        <v>0</v>
      </c>
      <c r="E110" s="261">
        <f>C110-D110</f>
        <v>0</v>
      </c>
      <c r="F110" s="75" t="e">
        <f t="shared" si="56"/>
        <v>#DIV/0!</v>
      </c>
      <c r="G110" s="261"/>
      <c r="H110" s="261"/>
      <c r="I110" s="261" t="e">
        <f t="shared" si="52"/>
        <v>#DIV/0!</v>
      </c>
      <c r="J110" s="262"/>
      <c r="K110" s="262"/>
      <c r="L110" s="262"/>
      <c r="M110" s="262"/>
      <c r="N110" s="262"/>
      <c r="O110" s="262"/>
      <c r="P110" s="262"/>
      <c r="Q110" s="262"/>
      <c r="R110" s="262"/>
      <c r="S110" s="262"/>
      <c r="T110" s="262"/>
      <c r="U110" s="262"/>
      <c r="V110" s="262"/>
      <c r="W110" s="262"/>
      <c r="X110" s="262"/>
      <c r="Y110" s="262"/>
      <c r="Z110" s="262"/>
      <c r="AA110" s="262"/>
      <c r="AB110" s="262"/>
      <c r="AC110" s="263"/>
      <c r="AD110" s="264"/>
      <c r="AE110" s="264"/>
      <c r="AF110" s="264"/>
      <c r="AG110" s="264"/>
      <c r="AH110" s="264"/>
      <c r="AI110" s="264"/>
      <c r="AJ110" s="264"/>
      <c r="AK110" s="264"/>
      <c r="AL110" s="264"/>
      <c r="AM110" s="264"/>
      <c r="AN110" s="264"/>
      <c r="AO110" s="264"/>
      <c r="AP110" s="264"/>
      <c r="AQ110" s="264"/>
      <c r="AR110" s="264"/>
      <c r="AS110" s="264"/>
      <c r="AT110" s="264"/>
      <c r="AU110" s="264"/>
      <c r="AV110" s="264"/>
      <c r="AW110" s="264"/>
      <c r="AX110" s="264"/>
      <c r="AY110" s="264"/>
      <c r="AZ110" s="264"/>
      <c r="BA110" s="264"/>
      <c r="BB110" s="264"/>
      <c r="BC110" s="264"/>
      <c r="BD110" s="264"/>
      <c r="BE110" s="264"/>
      <c r="BF110" s="264"/>
      <c r="BG110" s="265"/>
      <c r="BH110" s="265"/>
    </row>
    <row r="111" spans="1:966" s="302" customFormat="1" ht="31.5" x14ac:dyDescent="0.3">
      <c r="A111" s="231" t="s">
        <v>119</v>
      </c>
      <c r="B111" s="209">
        <v>341</v>
      </c>
      <c r="C111" s="210">
        <f>C112</f>
        <v>0</v>
      </c>
      <c r="D111" s="210">
        <f t="shared" ref="D111:H111" si="71">D112</f>
        <v>0</v>
      </c>
      <c r="E111" s="210">
        <f t="shared" si="71"/>
        <v>0</v>
      </c>
      <c r="F111" s="96" t="e">
        <f t="shared" si="56"/>
        <v>#DIV/0!</v>
      </c>
      <c r="G111" s="210">
        <f t="shared" si="71"/>
        <v>0</v>
      </c>
      <c r="H111" s="210">
        <f t="shared" si="71"/>
        <v>0</v>
      </c>
      <c r="I111" s="210" t="e">
        <f t="shared" si="52"/>
        <v>#DIV/0!</v>
      </c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32"/>
      <c r="AD111" s="232"/>
      <c r="AE111" s="232"/>
      <c r="AF111" s="232"/>
      <c r="AG111" s="232"/>
      <c r="AH111" s="232"/>
      <c r="AI111" s="232"/>
      <c r="AJ111" s="232"/>
      <c r="AK111" s="232"/>
      <c r="AL111" s="232"/>
      <c r="AM111" s="232"/>
      <c r="AN111" s="232"/>
      <c r="AO111" s="232"/>
      <c r="AP111" s="232"/>
      <c r="AQ111" s="232"/>
      <c r="AR111" s="232"/>
      <c r="AS111" s="232"/>
      <c r="AT111" s="232"/>
      <c r="AU111" s="232"/>
      <c r="AV111" s="232"/>
      <c r="AW111" s="232"/>
      <c r="AX111" s="232"/>
      <c r="AY111" s="232"/>
      <c r="AZ111" s="232"/>
      <c r="BA111" s="232"/>
      <c r="BB111" s="232"/>
      <c r="BC111" s="232"/>
      <c r="BD111" s="232"/>
      <c r="BE111" s="232"/>
      <c r="BF111" s="232"/>
      <c r="BG111" s="301"/>
      <c r="BH111" s="301"/>
    </row>
    <row r="112" spans="1:966" s="237" customFormat="1" ht="31.5" x14ac:dyDescent="0.3">
      <c r="A112" s="219" t="s">
        <v>120</v>
      </c>
      <c r="B112" s="255">
        <v>3410001</v>
      </c>
      <c r="C112" s="221"/>
      <c r="D112" s="187">
        <f>H112</f>
        <v>0</v>
      </c>
      <c r="E112" s="187">
        <f>C112-D112</f>
        <v>0</v>
      </c>
      <c r="F112" s="75" t="e">
        <f t="shared" si="56"/>
        <v>#DIV/0!</v>
      </c>
      <c r="G112" s="187"/>
      <c r="H112" s="187"/>
      <c r="I112" s="187" t="e">
        <f t="shared" si="52"/>
        <v>#DIV/0!</v>
      </c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8"/>
      <c r="AA112" s="188"/>
      <c r="AB112" s="188"/>
      <c r="AC112" s="222"/>
      <c r="AD112" s="235"/>
      <c r="AE112" s="235"/>
      <c r="AF112" s="235"/>
      <c r="AG112" s="235"/>
      <c r="AH112" s="235"/>
      <c r="AI112" s="235"/>
      <c r="AJ112" s="235"/>
      <c r="AK112" s="235"/>
      <c r="AL112" s="235"/>
      <c r="AM112" s="235"/>
      <c r="AN112" s="235"/>
      <c r="AO112" s="235"/>
      <c r="AP112" s="235"/>
      <c r="AQ112" s="235"/>
      <c r="AR112" s="235"/>
      <c r="AS112" s="235"/>
      <c r="AT112" s="235"/>
      <c r="AU112" s="235"/>
      <c r="AV112" s="235"/>
      <c r="AW112" s="235"/>
      <c r="AX112" s="235"/>
      <c r="AY112" s="235"/>
      <c r="AZ112" s="235"/>
      <c r="BA112" s="235"/>
      <c r="BB112" s="235"/>
      <c r="BC112" s="235"/>
      <c r="BD112" s="235"/>
      <c r="BE112" s="235"/>
      <c r="BF112" s="235"/>
      <c r="BG112" s="236"/>
      <c r="BH112" s="236"/>
    </row>
    <row r="113" spans="1:60" s="309" customFormat="1" ht="18.75" x14ac:dyDescent="0.3">
      <c r="A113" s="305" t="s">
        <v>121</v>
      </c>
      <c r="B113" s="306">
        <v>342</v>
      </c>
      <c r="C113" s="307">
        <f>C114</f>
        <v>0</v>
      </c>
      <c r="D113" s="307">
        <f t="shared" ref="D113:H113" si="72">D114</f>
        <v>0</v>
      </c>
      <c r="E113" s="307">
        <f t="shared" si="72"/>
        <v>0</v>
      </c>
      <c r="F113" s="96" t="e">
        <f t="shared" si="56"/>
        <v>#DIV/0!</v>
      </c>
      <c r="G113" s="307">
        <f t="shared" si="72"/>
        <v>0</v>
      </c>
      <c r="H113" s="307">
        <f t="shared" si="72"/>
        <v>0</v>
      </c>
      <c r="I113" s="307" t="e">
        <f t="shared" si="52"/>
        <v>#DIV/0!</v>
      </c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189"/>
      <c r="AD113" s="189"/>
      <c r="AE113" s="189"/>
      <c r="AF113" s="189"/>
      <c r="AG113" s="189"/>
      <c r="AH113" s="189"/>
      <c r="AI113" s="189"/>
      <c r="AJ113" s="189"/>
      <c r="AK113" s="189"/>
      <c r="AL113" s="189"/>
      <c r="AM113" s="189"/>
      <c r="AN113" s="189"/>
      <c r="AO113" s="189"/>
      <c r="AP113" s="189"/>
      <c r="AQ113" s="189"/>
      <c r="AR113" s="189"/>
      <c r="AS113" s="189"/>
      <c r="AT113" s="189"/>
      <c r="AU113" s="189"/>
      <c r="AV113" s="189"/>
      <c r="AW113" s="189"/>
      <c r="AX113" s="189"/>
      <c r="AY113" s="189"/>
      <c r="AZ113" s="189"/>
      <c r="BA113" s="189"/>
      <c r="BB113" s="189"/>
      <c r="BC113" s="189"/>
      <c r="BD113" s="189"/>
      <c r="BE113" s="189"/>
      <c r="BF113" s="189"/>
      <c r="BG113" s="308"/>
      <c r="BH113" s="308"/>
    </row>
    <row r="114" spans="1:60" s="315" customFormat="1" ht="33" customHeight="1" x14ac:dyDescent="0.3">
      <c r="A114" s="310" t="s">
        <v>122</v>
      </c>
      <c r="B114" s="311">
        <v>3420000</v>
      </c>
      <c r="C114" s="312"/>
      <c r="D114" s="243">
        <f>H114</f>
        <v>0</v>
      </c>
      <c r="E114" s="243">
        <f>C114-D114</f>
        <v>0</v>
      </c>
      <c r="F114" s="75" t="e">
        <f t="shared" si="56"/>
        <v>#DIV/0!</v>
      </c>
      <c r="G114" s="243"/>
      <c r="H114" s="243"/>
      <c r="I114" s="243" t="e">
        <f t="shared" si="52"/>
        <v>#DIV/0!</v>
      </c>
      <c r="J114" s="244"/>
      <c r="K114" s="244"/>
      <c r="L114" s="244"/>
      <c r="M114" s="244"/>
      <c r="N114" s="244"/>
      <c r="O114" s="244"/>
      <c r="P114" s="244"/>
      <c r="Q114" s="244"/>
      <c r="R114" s="244"/>
      <c r="S114" s="244"/>
      <c r="T114" s="244"/>
      <c r="U114" s="244"/>
      <c r="V114" s="244"/>
      <c r="W114" s="244"/>
      <c r="X114" s="244"/>
      <c r="Y114" s="244"/>
      <c r="Z114" s="244"/>
      <c r="AA114" s="244"/>
      <c r="AB114" s="244"/>
      <c r="AC114" s="313"/>
      <c r="AD114" s="314"/>
      <c r="AE114" s="314"/>
      <c r="AF114" s="314"/>
      <c r="AG114" s="314"/>
      <c r="AH114" s="314"/>
      <c r="AI114" s="314"/>
      <c r="AJ114" s="314"/>
      <c r="AK114" s="314"/>
      <c r="AL114" s="314"/>
      <c r="AM114" s="314"/>
      <c r="AN114" s="314"/>
      <c r="AO114" s="314"/>
      <c r="AP114" s="314"/>
      <c r="AQ114" s="314"/>
      <c r="AR114" s="314"/>
      <c r="AS114" s="314"/>
      <c r="AT114" s="314"/>
      <c r="AU114" s="314"/>
      <c r="AV114" s="314"/>
      <c r="AW114" s="314"/>
      <c r="AX114" s="314"/>
      <c r="AY114" s="314"/>
      <c r="AZ114" s="314"/>
      <c r="BA114" s="314"/>
      <c r="BB114" s="314"/>
      <c r="BC114" s="314"/>
      <c r="BD114" s="314"/>
      <c r="BE114" s="314"/>
      <c r="BF114" s="314"/>
      <c r="BG114" s="314"/>
      <c r="BH114" s="314"/>
    </row>
    <row r="115" spans="1:60" s="321" customFormat="1" ht="33" customHeight="1" x14ac:dyDescent="0.25">
      <c r="A115" s="316" t="s">
        <v>123</v>
      </c>
      <c r="B115" s="317">
        <v>343</v>
      </c>
      <c r="C115" s="318">
        <f>C116</f>
        <v>2718</v>
      </c>
      <c r="D115" s="318">
        <f t="shared" ref="D115:H115" si="73">D116</f>
        <v>2718</v>
      </c>
      <c r="E115" s="318">
        <f t="shared" si="73"/>
        <v>0</v>
      </c>
      <c r="F115" s="96">
        <f t="shared" si="56"/>
        <v>100</v>
      </c>
      <c r="G115" s="318">
        <f t="shared" si="73"/>
        <v>2718</v>
      </c>
      <c r="H115" s="318">
        <f t="shared" si="73"/>
        <v>2718</v>
      </c>
      <c r="I115" s="318">
        <f t="shared" si="52"/>
        <v>100</v>
      </c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3"/>
      <c r="AD115" s="313"/>
      <c r="AE115" s="313"/>
      <c r="AF115" s="313"/>
      <c r="AG115" s="313"/>
      <c r="AH115" s="313"/>
      <c r="AI115" s="313"/>
      <c r="AJ115" s="313"/>
      <c r="AK115" s="313"/>
      <c r="AL115" s="313"/>
      <c r="AM115" s="313"/>
      <c r="AN115" s="313"/>
      <c r="AO115" s="313"/>
      <c r="AP115" s="313"/>
      <c r="AQ115" s="313"/>
      <c r="AR115" s="313"/>
      <c r="AS115" s="313"/>
      <c r="AT115" s="313"/>
      <c r="AU115" s="313"/>
      <c r="AV115" s="313"/>
      <c r="AW115" s="313"/>
      <c r="AX115" s="313"/>
      <c r="AY115" s="313"/>
      <c r="AZ115" s="313"/>
      <c r="BA115" s="313"/>
      <c r="BB115" s="313"/>
      <c r="BC115" s="313"/>
      <c r="BD115" s="313"/>
      <c r="BE115" s="313"/>
      <c r="BF115" s="313"/>
      <c r="BG115" s="320"/>
      <c r="BH115" s="320"/>
    </row>
    <row r="116" spans="1:60" s="248" customFormat="1" ht="27" customHeight="1" x14ac:dyDescent="0.3">
      <c r="A116" s="219" t="s">
        <v>124</v>
      </c>
      <c r="B116" s="277">
        <v>3430002</v>
      </c>
      <c r="C116" s="221">
        <v>2718</v>
      </c>
      <c r="D116" s="243">
        <f>H116</f>
        <v>2718</v>
      </c>
      <c r="E116" s="243">
        <f>C116-D116</f>
        <v>0</v>
      </c>
      <c r="F116" s="75">
        <f t="shared" si="56"/>
        <v>100</v>
      </c>
      <c r="G116" s="243">
        <v>2718</v>
      </c>
      <c r="H116" s="243">
        <v>2718</v>
      </c>
      <c r="I116" s="243">
        <f t="shared" si="52"/>
        <v>100</v>
      </c>
      <c r="J116" s="244"/>
      <c r="K116" s="244"/>
      <c r="L116" s="244"/>
      <c r="M116" s="244"/>
      <c r="N116" s="244"/>
      <c r="O116" s="244"/>
      <c r="P116" s="244"/>
      <c r="Q116" s="244"/>
      <c r="R116" s="244"/>
      <c r="S116" s="244"/>
      <c r="T116" s="244"/>
      <c r="U116" s="244"/>
      <c r="V116" s="244"/>
      <c r="W116" s="244"/>
      <c r="X116" s="244"/>
      <c r="Y116" s="244"/>
      <c r="Z116" s="244"/>
      <c r="AA116" s="244"/>
      <c r="AB116" s="244"/>
      <c r="AC116" s="245"/>
      <c r="AD116" s="246"/>
      <c r="AE116" s="246"/>
      <c r="AF116" s="246"/>
      <c r="AG116" s="246"/>
      <c r="AH116" s="246"/>
      <c r="AI116" s="246"/>
      <c r="AJ116" s="246"/>
      <c r="AK116" s="246"/>
      <c r="AL116" s="246"/>
      <c r="AM116" s="246"/>
      <c r="AN116" s="246"/>
      <c r="AO116" s="246"/>
      <c r="AP116" s="246"/>
      <c r="AQ116" s="246"/>
      <c r="AR116" s="246"/>
      <c r="AS116" s="246"/>
      <c r="AT116" s="246"/>
      <c r="AU116" s="246"/>
      <c r="AV116" s="246"/>
      <c r="AW116" s="246"/>
      <c r="AX116" s="246"/>
      <c r="AY116" s="246"/>
      <c r="AZ116" s="246"/>
      <c r="BA116" s="246"/>
      <c r="BB116" s="246"/>
      <c r="BC116" s="246"/>
      <c r="BD116" s="246"/>
      <c r="BE116" s="246"/>
      <c r="BF116" s="246"/>
      <c r="BG116" s="247"/>
      <c r="BH116" s="247"/>
    </row>
    <row r="117" spans="1:60" s="321" customFormat="1" ht="27" customHeight="1" x14ac:dyDescent="0.3">
      <c r="A117" s="305" t="s">
        <v>125</v>
      </c>
      <c r="B117" s="322">
        <v>344</v>
      </c>
      <c r="C117" s="307">
        <f>C118</f>
        <v>345817</v>
      </c>
      <c r="D117" s="307">
        <f t="shared" ref="D117:H117" si="74">D118</f>
        <v>345817</v>
      </c>
      <c r="E117" s="307">
        <f t="shared" si="74"/>
        <v>0</v>
      </c>
      <c r="F117" s="96">
        <f t="shared" si="56"/>
        <v>100</v>
      </c>
      <c r="G117" s="307">
        <f t="shared" si="74"/>
        <v>345817</v>
      </c>
      <c r="H117" s="307">
        <f t="shared" si="74"/>
        <v>345817</v>
      </c>
      <c r="I117" s="307">
        <f t="shared" si="52"/>
        <v>100</v>
      </c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313"/>
      <c r="AD117" s="313"/>
      <c r="AE117" s="313"/>
      <c r="AF117" s="313"/>
      <c r="AG117" s="313"/>
      <c r="AH117" s="313"/>
      <c r="AI117" s="313"/>
      <c r="AJ117" s="313"/>
      <c r="AK117" s="313"/>
      <c r="AL117" s="313"/>
      <c r="AM117" s="313"/>
      <c r="AN117" s="313"/>
      <c r="AO117" s="313"/>
      <c r="AP117" s="313"/>
      <c r="AQ117" s="313"/>
      <c r="AR117" s="313"/>
      <c r="AS117" s="313"/>
      <c r="AT117" s="313"/>
      <c r="AU117" s="313"/>
      <c r="AV117" s="313"/>
      <c r="AW117" s="313"/>
      <c r="AX117" s="313"/>
      <c r="AY117" s="313"/>
      <c r="AZ117" s="313"/>
      <c r="BA117" s="313"/>
      <c r="BB117" s="313"/>
      <c r="BC117" s="313"/>
      <c r="BD117" s="313"/>
      <c r="BE117" s="313"/>
      <c r="BF117" s="313"/>
      <c r="BG117" s="320"/>
      <c r="BH117" s="320"/>
    </row>
    <row r="118" spans="1:60" s="248" customFormat="1" ht="18.75" x14ac:dyDescent="0.3">
      <c r="A118" s="323" t="s">
        <v>126</v>
      </c>
      <c r="B118" s="277">
        <v>3440000</v>
      </c>
      <c r="C118" s="221">
        <v>345817</v>
      </c>
      <c r="D118" s="243">
        <f>H118</f>
        <v>345817</v>
      </c>
      <c r="E118" s="243">
        <f>C118-D118</f>
        <v>0</v>
      </c>
      <c r="F118" s="75">
        <f t="shared" si="56"/>
        <v>100</v>
      </c>
      <c r="G118" s="243">
        <v>345817</v>
      </c>
      <c r="H118" s="243">
        <v>345817</v>
      </c>
      <c r="I118" s="243">
        <f t="shared" si="52"/>
        <v>100</v>
      </c>
      <c r="J118" s="244"/>
      <c r="K118" s="244"/>
      <c r="L118" s="244"/>
      <c r="M118" s="244"/>
      <c r="N118" s="244"/>
      <c r="O118" s="244"/>
      <c r="P118" s="244"/>
      <c r="Q118" s="244"/>
      <c r="R118" s="244"/>
      <c r="S118" s="244"/>
      <c r="T118" s="244"/>
      <c r="U118" s="244"/>
      <c r="V118" s="244"/>
      <c r="W118" s="244"/>
      <c r="X118" s="244"/>
      <c r="Y118" s="244"/>
      <c r="Z118" s="244"/>
      <c r="AA118" s="244"/>
      <c r="AB118" s="244"/>
      <c r="AC118" s="245"/>
      <c r="AD118" s="246"/>
      <c r="AE118" s="246"/>
      <c r="AF118" s="246"/>
      <c r="AG118" s="246"/>
      <c r="AH118" s="246"/>
      <c r="AI118" s="246"/>
      <c r="AJ118" s="246"/>
      <c r="AK118" s="246"/>
      <c r="AL118" s="246"/>
      <c r="AM118" s="246"/>
      <c r="AN118" s="246"/>
      <c r="AO118" s="246"/>
      <c r="AP118" s="246"/>
      <c r="AQ118" s="246"/>
      <c r="AR118" s="246"/>
      <c r="AS118" s="246"/>
      <c r="AT118" s="246"/>
      <c r="AU118" s="246"/>
      <c r="AV118" s="246"/>
      <c r="AW118" s="246"/>
      <c r="AX118" s="246"/>
      <c r="AY118" s="246"/>
      <c r="AZ118" s="246"/>
      <c r="BA118" s="246"/>
      <c r="BB118" s="246"/>
      <c r="BC118" s="246"/>
      <c r="BD118" s="246"/>
      <c r="BE118" s="246"/>
      <c r="BF118" s="246"/>
      <c r="BG118" s="247"/>
      <c r="BH118" s="247"/>
    </row>
    <row r="119" spans="1:60" s="321" customFormat="1" ht="18.75" x14ac:dyDescent="0.3">
      <c r="A119" s="324" t="s">
        <v>127</v>
      </c>
      <c r="B119" s="322">
        <v>345</v>
      </c>
      <c r="C119" s="307">
        <f>C120</f>
        <v>12300</v>
      </c>
      <c r="D119" s="307">
        <f t="shared" ref="D119:H119" si="75">D120</f>
        <v>12300</v>
      </c>
      <c r="E119" s="307">
        <f t="shared" si="75"/>
        <v>0</v>
      </c>
      <c r="F119" s="96">
        <f t="shared" si="56"/>
        <v>100</v>
      </c>
      <c r="G119" s="307">
        <f t="shared" si="75"/>
        <v>12300</v>
      </c>
      <c r="H119" s="307">
        <f t="shared" si="75"/>
        <v>12300</v>
      </c>
      <c r="I119" s="307">
        <f t="shared" si="52"/>
        <v>100</v>
      </c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313"/>
      <c r="AD119" s="313"/>
      <c r="AE119" s="313"/>
      <c r="AF119" s="313"/>
      <c r="AG119" s="313"/>
      <c r="AH119" s="313"/>
      <c r="AI119" s="313"/>
      <c r="AJ119" s="313"/>
      <c r="AK119" s="313"/>
      <c r="AL119" s="313"/>
      <c r="AM119" s="313"/>
      <c r="AN119" s="313"/>
      <c r="AO119" s="313"/>
      <c r="AP119" s="313"/>
      <c r="AQ119" s="313"/>
      <c r="AR119" s="313"/>
      <c r="AS119" s="313"/>
      <c r="AT119" s="313"/>
      <c r="AU119" s="313"/>
      <c r="AV119" s="313"/>
      <c r="AW119" s="313"/>
      <c r="AX119" s="313"/>
      <c r="AY119" s="313"/>
      <c r="AZ119" s="313"/>
      <c r="BA119" s="313"/>
      <c r="BB119" s="313"/>
      <c r="BC119" s="313"/>
      <c r="BD119" s="313"/>
      <c r="BE119" s="313"/>
      <c r="BF119" s="313"/>
      <c r="BG119" s="320"/>
      <c r="BH119" s="320"/>
    </row>
    <row r="120" spans="1:60" s="248" customFormat="1" ht="18.75" x14ac:dyDescent="0.3">
      <c r="A120" s="219" t="s">
        <v>128</v>
      </c>
      <c r="B120" s="277">
        <v>3450000</v>
      </c>
      <c r="C120" s="221">
        <v>12300</v>
      </c>
      <c r="D120" s="243">
        <f>H120</f>
        <v>12300</v>
      </c>
      <c r="E120" s="243">
        <f>C120-D120</f>
        <v>0</v>
      </c>
      <c r="F120" s="75">
        <f t="shared" si="56"/>
        <v>100</v>
      </c>
      <c r="G120" s="243">
        <v>12300</v>
      </c>
      <c r="H120" s="243">
        <v>12300</v>
      </c>
      <c r="I120" s="243">
        <f t="shared" si="52"/>
        <v>100</v>
      </c>
      <c r="J120" s="244"/>
      <c r="K120" s="244"/>
      <c r="L120" s="244"/>
      <c r="M120" s="244"/>
      <c r="N120" s="244"/>
      <c r="O120" s="244"/>
      <c r="P120" s="244"/>
      <c r="Q120" s="244"/>
      <c r="R120" s="244"/>
      <c r="S120" s="244"/>
      <c r="T120" s="244"/>
      <c r="U120" s="244"/>
      <c r="V120" s="244"/>
      <c r="W120" s="244"/>
      <c r="X120" s="244"/>
      <c r="Y120" s="244"/>
      <c r="Z120" s="244"/>
      <c r="AA120" s="244"/>
      <c r="AB120" s="244"/>
      <c r="AC120" s="245"/>
      <c r="AD120" s="246"/>
      <c r="AE120" s="246"/>
      <c r="AF120" s="246"/>
      <c r="AG120" s="246"/>
      <c r="AH120" s="246"/>
      <c r="AI120" s="246"/>
      <c r="AJ120" s="246"/>
      <c r="AK120" s="246"/>
      <c r="AL120" s="246"/>
      <c r="AM120" s="246"/>
      <c r="AN120" s="246"/>
      <c r="AO120" s="246"/>
      <c r="AP120" s="246"/>
      <c r="AQ120" s="246"/>
      <c r="AR120" s="246"/>
      <c r="AS120" s="246"/>
      <c r="AT120" s="246"/>
      <c r="AU120" s="246"/>
      <c r="AV120" s="246"/>
      <c r="AW120" s="246"/>
      <c r="AX120" s="246"/>
      <c r="AY120" s="246"/>
      <c r="AZ120" s="246"/>
      <c r="BA120" s="246"/>
      <c r="BB120" s="246"/>
      <c r="BC120" s="246"/>
      <c r="BD120" s="246"/>
      <c r="BE120" s="246"/>
      <c r="BF120" s="246"/>
      <c r="BG120" s="247"/>
      <c r="BH120" s="247"/>
    </row>
    <row r="121" spans="1:60" s="321" customFormat="1" ht="18.75" x14ac:dyDescent="0.3">
      <c r="A121" s="305" t="s">
        <v>117</v>
      </c>
      <c r="B121" s="322">
        <v>346</v>
      </c>
      <c r="C121" s="307">
        <f>SUM(C122:C124)</f>
        <v>346606</v>
      </c>
      <c r="D121" s="307">
        <f t="shared" ref="D121:H121" si="76">SUM(D122:D124)</f>
        <v>346606</v>
      </c>
      <c r="E121" s="307">
        <f t="shared" si="76"/>
        <v>0</v>
      </c>
      <c r="F121" s="96">
        <f t="shared" si="56"/>
        <v>100</v>
      </c>
      <c r="G121" s="307">
        <f t="shared" si="76"/>
        <v>346606</v>
      </c>
      <c r="H121" s="307">
        <f t="shared" si="76"/>
        <v>346606</v>
      </c>
      <c r="I121" s="307">
        <f t="shared" si="52"/>
        <v>100</v>
      </c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313"/>
      <c r="AD121" s="313"/>
      <c r="AE121" s="313"/>
      <c r="AF121" s="313"/>
      <c r="AG121" s="313"/>
      <c r="AH121" s="313"/>
      <c r="AI121" s="313"/>
      <c r="AJ121" s="313"/>
      <c r="AK121" s="313"/>
      <c r="AL121" s="313"/>
      <c r="AM121" s="313"/>
      <c r="AN121" s="313"/>
      <c r="AO121" s="313"/>
      <c r="AP121" s="313"/>
      <c r="AQ121" s="313"/>
      <c r="AR121" s="313"/>
      <c r="AS121" s="313"/>
      <c r="AT121" s="313"/>
      <c r="AU121" s="313"/>
      <c r="AV121" s="313"/>
      <c r="AW121" s="313"/>
      <c r="AX121" s="313"/>
      <c r="AY121" s="313"/>
      <c r="AZ121" s="313"/>
      <c r="BA121" s="313"/>
      <c r="BB121" s="313"/>
      <c r="BC121" s="313"/>
      <c r="BD121" s="313"/>
      <c r="BE121" s="313"/>
      <c r="BF121" s="313"/>
      <c r="BG121" s="320"/>
      <c r="BH121" s="320"/>
    </row>
    <row r="122" spans="1:60" s="248" customFormat="1" ht="54.75" customHeight="1" x14ac:dyDescent="0.3">
      <c r="A122" s="219" t="s">
        <v>129</v>
      </c>
      <c r="B122" s="277">
        <v>3460022</v>
      </c>
      <c r="C122" s="221">
        <v>107414</v>
      </c>
      <c r="D122" s="243">
        <f t="shared" ref="D122:D124" si="77">H122</f>
        <v>107414</v>
      </c>
      <c r="E122" s="243">
        <f t="shared" ref="E122:E124" si="78">C122-D122</f>
        <v>0</v>
      </c>
      <c r="F122" s="75">
        <f t="shared" si="56"/>
        <v>100</v>
      </c>
      <c r="G122" s="243">
        <v>107414</v>
      </c>
      <c r="H122" s="243">
        <v>107414</v>
      </c>
      <c r="I122" s="243">
        <f t="shared" si="52"/>
        <v>100</v>
      </c>
      <c r="J122" s="244"/>
      <c r="K122" s="244"/>
      <c r="L122" s="244"/>
      <c r="M122" s="244"/>
      <c r="N122" s="244"/>
      <c r="O122" s="244"/>
      <c r="P122" s="244"/>
      <c r="Q122" s="244"/>
      <c r="R122" s="244"/>
      <c r="S122" s="244"/>
      <c r="T122" s="244"/>
      <c r="U122" s="244"/>
      <c r="V122" s="244"/>
      <c r="W122" s="244"/>
      <c r="X122" s="244"/>
      <c r="Y122" s="244"/>
      <c r="Z122" s="244"/>
      <c r="AA122" s="244"/>
      <c r="AB122" s="244"/>
      <c r="AC122" s="245"/>
      <c r="AD122" s="246"/>
      <c r="AE122" s="246"/>
      <c r="AF122" s="246"/>
      <c r="AG122" s="246"/>
      <c r="AH122" s="246"/>
      <c r="AI122" s="246"/>
      <c r="AJ122" s="246"/>
      <c r="AK122" s="246"/>
      <c r="AL122" s="246"/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6"/>
      <c r="AW122" s="246"/>
      <c r="AX122" s="246"/>
      <c r="AY122" s="246"/>
      <c r="AZ122" s="246"/>
      <c r="BA122" s="246"/>
      <c r="BB122" s="246"/>
      <c r="BC122" s="246"/>
      <c r="BD122" s="246"/>
      <c r="BE122" s="246"/>
      <c r="BF122" s="246"/>
      <c r="BG122" s="247"/>
      <c r="BH122" s="247"/>
    </row>
    <row r="123" spans="1:60" s="329" customFormat="1" ht="57" customHeight="1" x14ac:dyDescent="0.3">
      <c r="A123" s="325" t="s">
        <v>130</v>
      </c>
      <c r="B123" s="260">
        <v>3460024</v>
      </c>
      <c r="C123" s="240"/>
      <c r="D123" s="173">
        <f t="shared" si="77"/>
        <v>0</v>
      </c>
      <c r="E123" s="173">
        <f t="shared" si="78"/>
        <v>0</v>
      </c>
      <c r="F123" s="75" t="e">
        <f t="shared" si="56"/>
        <v>#DIV/0!</v>
      </c>
      <c r="G123" s="173">
        <v>0</v>
      </c>
      <c r="H123" s="173">
        <v>0</v>
      </c>
      <c r="I123" s="173" t="e">
        <f t="shared" si="52"/>
        <v>#DIV/0!</v>
      </c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0"/>
      <c r="X123" s="270"/>
      <c r="Y123" s="270"/>
      <c r="Z123" s="270"/>
      <c r="AA123" s="270"/>
      <c r="AB123" s="270"/>
      <c r="AC123" s="326"/>
      <c r="AD123" s="327"/>
      <c r="AE123" s="327"/>
      <c r="AF123" s="327"/>
      <c r="AG123" s="327"/>
      <c r="AH123" s="327"/>
      <c r="AI123" s="327"/>
      <c r="AJ123" s="327"/>
      <c r="AK123" s="327"/>
      <c r="AL123" s="327"/>
      <c r="AM123" s="327"/>
      <c r="AN123" s="327"/>
      <c r="AO123" s="327"/>
      <c r="AP123" s="327"/>
      <c r="AQ123" s="327"/>
      <c r="AR123" s="327"/>
      <c r="AS123" s="327"/>
      <c r="AT123" s="327"/>
      <c r="AU123" s="327"/>
      <c r="AV123" s="327"/>
      <c r="AW123" s="327"/>
      <c r="AX123" s="327"/>
      <c r="AY123" s="327"/>
      <c r="AZ123" s="327"/>
      <c r="BA123" s="327"/>
      <c r="BB123" s="327"/>
      <c r="BC123" s="327"/>
      <c r="BD123" s="327"/>
      <c r="BE123" s="327"/>
      <c r="BF123" s="327"/>
      <c r="BG123" s="328"/>
      <c r="BH123" s="328"/>
    </row>
    <row r="124" spans="1:60" s="248" customFormat="1" ht="24.75" customHeight="1" x14ac:dyDescent="0.3">
      <c r="A124" s="330" t="s">
        <v>131</v>
      </c>
      <c r="B124" s="331">
        <v>3460030</v>
      </c>
      <c r="C124" s="221">
        <v>239192</v>
      </c>
      <c r="D124" s="243">
        <f t="shared" si="77"/>
        <v>239192</v>
      </c>
      <c r="E124" s="243">
        <f t="shared" si="78"/>
        <v>0</v>
      </c>
      <c r="F124" s="75">
        <f t="shared" si="56"/>
        <v>100</v>
      </c>
      <c r="G124" s="243">
        <v>239192</v>
      </c>
      <c r="H124" s="243">
        <v>239192</v>
      </c>
      <c r="I124" s="243">
        <f t="shared" si="52"/>
        <v>100</v>
      </c>
      <c r="J124" s="244"/>
      <c r="K124" s="244"/>
      <c r="L124" s="244"/>
      <c r="M124" s="244"/>
      <c r="N124" s="244"/>
      <c r="O124" s="244"/>
      <c r="P124" s="244"/>
      <c r="Q124" s="244"/>
      <c r="R124" s="244"/>
      <c r="S124" s="244"/>
      <c r="T124" s="244"/>
      <c r="U124" s="244"/>
      <c r="V124" s="244"/>
      <c r="W124" s="244"/>
      <c r="X124" s="244"/>
      <c r="Y124" s="244"/>
      <c r="Z124" s="244"/>
      <c r="AA124" s="244"/>
      <c r="AB124" s="244"/>
      <c r="AC124" s="245"/>
      <c r="AD124" s="246"/>
      <c r="AE124" s="246"/>
      <c r="AF124" s="246"/>
      <c r="AG124" s="246"/>
      <c r="AH124" s="246"/>
      <c r="AI124" s="246"/>
      <c r="AJ124" s="246"/>
      <c r="AK124" s="246"/>
      <c r="AL124" s="246"/>
      <c r="AM124" s="246"/>
      <c r="AN124" s="246"/>
      <c r="AO124" s="246"/>
      <c r="AP124" s="246"/>
      <c r="AQ124" s="246"/>
      <c r="AR124" s="246"/>
      <c r="AS124" s="246"/>
      <c r="AT124" s="246"/>
      <c r="AU124" s="246"/>
      <c r="AV124" s="246"/>
      <c r="AW124" s="246"/>
      <c r="AX124" s="246"/>
      <c r="AY124" s="246"/>
      <c r="AZ124" s="246"/>
      <c r="BA124" s="246"/>
      <c r="BB124" s="246"/>
      <c r="BC124" s="246"/>
      <c r="BD124" s="246"/>
      <c r="BE124" s="246"/>
      <c r="BF124" s="246"/>
      <c r="BG124" s="247"/>
      <c r="BH124" s="247"/>
    </row>
    <row r="125" spans="1:60" s="338" customFormat="1" ht="18.75" x14ac:dyDescent="0.25">
      <c r="A125" s="332" t="s">
        <v>132</v>
      </c>
      <c r="B125" s="333">
        <v>349</v>
      </c>
      <c r="C125" s="334">
        <f>C126</f>
        <v>1500</v>
      </c>
      <c r="D125" s="334">
        <f t="shared" ref="D125:H125" si="79">D126</f>
        <v>1500</v>
      </c>
      <c r="E125" s="334">
        <f t="shared" si="79"/>
        <v>0</v>
      </c>
      <c r="F125" s="96">
        <f t="shared" si="56"/>
        <v>100</v>
      </c>
      <c r="G125" s="334">
        <f t="shared" si="79"/>
        <v>1500</v>
      </c>
      <c r="H125" s="334">
        <f t="shared" si="79"/>
        <v>1500</v>
      </c>
      <c r="I125" s="334">
        <f t="shared" si="52"/>
        <v>100</v>
      </c>
      <c r="J125" s="335"/>
      <c r="K125" s="335"/>
      <c r="L125" s="335"/>
      <c r="M125" s="335"/>
      <c r="N125" s="335"/>
      <c r="O125" s="335"/>
      <c r="P125" s="335"/>
      <c r="Q125" s="335"/>
      <c r="R125" s="335"/>
      <c r="S125" s="335"/>
      <c r="T125" s="335"/>
      <c r="U125" s="335"/>
      <c r="V125" s="335"/>
      <c r="W125" s="335"/>
      <c r="X125" s="335"/>
      <c r="Y125" s="335"/>
      <c r="Z125" s="335"/>
      <c r="AA125" s="335"/>
      <c r="AB125" s="335"/>
      <c r="AC125" s="336"/>
      <c r="AD125" s="336"/>
      <c r="AE125" s="336"/>
      <c r="AF125" s="336"/>
      <c r="AG125" s="336"/>
      <c r="AH125" s="336"/>
      <c r="AI125" s="336"/>
      <c r="AJ125" s="336"/>
      <c r="AK125" s="336"/>
      <c r="AL125" s="336"/>
      <c r="AM125" s="336"/>
      <c r="AN125" s="336"/>
      <c r="AO125" s="336"/>
      <c r="AP125" s="336"/>
      <c r="AQ125" s="336"/>
      <c r="AR125" s="336"/>
      <c r="AS125" s="336"/>
      <c r="AT125" s="336"/>
      <c r="AU125" s="336"/>
      <c r="AV125" s="336"/>
      <c r="AW125" s="336"/>
      <c r="AX125" s="336"/>
      <c r="AY125" s="336"/>
      <c r="AZ125" s="336"/>
      <c r="BA125" s="336"/>
      <c r="BB125" s="336"/>
      <c r="BC125" s="336"/>
      <c r="BD125" s="336"/>
      <c r="BE125" s="336"/>
      <c r="BF125" s="336"/>
      <c r="BG125" s="337"/>
      <c r="BH125" s="337"/>
    </row>
    <row r="126" spans="1:60" s="248" customFormat="1" ht="18.75" x14ac:dyDescent="0.3">
      <c r="A126" s="219" t="s">
        <v>133</v>
      </c>
      <c r="B126" s="277">
        <v>3490003</v>
      </c>
      <c r="C126" s="221">
        <v>1500</v>
      </c>
      <c r="D126" s="243">
        <f>H126</f>
        <v>1500</v>
      </c>
      <c r="E126" s="243">
        <f>C126-D126</f>
        <v>0</v>
      </c>
      <c r="F126" s="75">
        <f t="shared" si="56"/>
        <v>100</v>
      </c>
      <c r="G126" s="243">
        <v>1500</v>
      </c>
      <c r="H126" s="243">
        <v>1500</v>
      </c>
      <c r="I126" s="243">
        <f t="shared" si="52"/>
        <v>100</v>
      </c>
      <c r="J126" s="244"/>
      <c r="K126" s="244"/>
      <c r="L126" s="244"/>
      <c r="M126" s="244"/>
      <c r="N126" s="244"/>
      <c r="O126" s="244"/>
      <c r="P126" s="244"/>
      <c r="Q126" s="244"/>
      <c r="R126" s="244"/>
      <c r="S126" s="244"/>
      <c r="T126" s="244"/>
      <c r="U126" s="244"/>
      <c r="V126" s="244"/>
      <c r="W126" s="244"/>
      <c r="X126" s="244"/>
      <c r="Y126" s="244"/>
      <c r="Z126" s="244"/>
      <c r="AA126" s="244"/>
      <c r="AB126" s="244"/>
      <c r="AC126" s="245"/>
      <c r="AD126" s="246"/>
      <c r="AE126" s="246"/>
      <c r="AF126" s="246"/>
      <c r="AG126" s="246"/>
      <c r="AH126" s="246"/>
      <c r="AI126" s="246"/>
      <c r="AJ126" s="246"/>
      <c r="AK126" s="246"/>
      <c r="AL126" s="246"/>
      <c r="AM126" s="246"/>
      <c r="AN126" s="246"/>
      <c r="AO126" s="246"/>
      <c r="AP126" s="246"/>
      <c r="AQ126" s="246"/>
      <c r="AR126" s="246"/>
      <c r="AS126" s="246"/>
      <c r="AT126" s="246"/>
      <c r="AU126" s="246"/>
      <c r="AV126" s="246"/>
      <c r="AW126" s="246"/>
      <c r="AX126" s="246"/>
      <c r="AY126" s="246"/>
      <c r="AZ126" s="246"/>
      <c r="BA126" s="246"/>
      <c r="BB126" s="246"/>
      <c r="BC126" s="246"/>
      <c r="BD126" s="246"/>
      <c r="BE126" s="246"/>
      <c r="BF126" s="246"/>
      <c r="BG126" s="247"/>
      <c r="BH126" s="247"/>
    </row>
    <row r="127" spans="1:60" s="344" customFormat="1" ht="18.75" x14ac:dyDescent="0.25">
      <c r="A127" s="339" t="s">
        <v>134</v>
      </c>
      <c r="B127" s="340" t="s">
        <v>135</v>
      </c>
      <c r="C127" s="341">
        <f>C128+C140</f>
        <v>617836.41999999993</v>
      </c>
      <c r="D127" s="341">
        <f>D128+D140</f>
        <v>617836.41999999993</v>
      </c>
      <c r="E127" s="341">
        <f>E128+E140</f>
        <v>0</v>
      </c>
      <c r="F127" s="161">
        <f t="shared" si="56"/>
        <v>100</v>
      </c>
      <c r="G127" s="341">
        <f>G128+G140</f>
        <v>617836.41999999993</v>
      </c>
      <c r="H127" s="341">
        <f>H128+H140</f>
        <v>617836.41999999993</v>
      </c>
      <c r="I127" s="341">
        <f t="shared" si="52"/>
        <v>100</v>
      </c>
      <c r="J127" s="342"/>
      <c r="K127" s="342"/>
      <c r="L127" s="342"/>
      <c r="M127" s="342"/>
      <c r="N127" s="342"/>
      <c r="O127" s="342"/>
      <c r="P127" s="342"/>
      <c r="Q127" s="342"/>
      <c r="R127" s="342"/>
      <c r="S127" s="342"/>
      <c r="T127" s="342"/>
      <c r="U127" s="342"/>
      <c r="V127" s="342"/>
      <c r="W127" s="342"/>
      <c r="X127" s="342"/>
      <c r="Y127" s="342"/>
      <c r="Z127" s="342"/>
      <c r="AA127" s="342"/>
      <c r="AB127" s="342"/>
      <c r="AC127" s="189"/>
      <c r="AD127" s="189"/>
      <c r="AE127" s="189"/>
      <c r="AF127" s="189"/>
      <c r="AG127" s="189"/>
      <c r="AH127" s="189"/>
      <c r="AI127" s="189"/>
      <c r="AJ127" s="189"/>
      <c r="AK127" s="189"/>
      <c r="AL127" s="189"/>
      <c r="AM127" s="189"/>
      <c r="AN127" s="189"/>
      <c r="AO127" s="189"/>
      <c r="AP127" s="189"/>
      <c r="AQ127" s="189"/>
      <c r="AR127" s="189"/>
      <c r="AS127" s="189"/>
      <c r="AT127" s="189"/>
      <c r="AU127" s="189"/>
      <c r="AV127" s="189"/>
      <c r="AW127" s="189"/>
      <c r="AX127" s="189"/>
      <c r="AY127" s="189"/>
      <c r="AZ127" s="189"/>
      <c r="BA127" s="189"/>
      <c r="BB127" s="189"/>
      <c r="BC127" s="189"/>
      <c r="BD127" s="189"/>
      <c r="BE127" s="189"/>
      <c r="BF127" s="189"/>
      <c r="BG127" s="343"/>
      <c r="BH127" s="343"/>
    </row>
    <row r="128" spans="1:60" s="253" customFormat="1" ht="23.25" customHeight="1" x14ac:dyDescent="0.3">
      <c r="A128" s="231" t="s">
        <v>29</v>
      </c>
      <c r="B128" s="209">
        <v>225</v>
      </c>
      <c r="C128" s="210">
        <f>SUM(C129:C139)</f>
        <v>617836.41999999993</v>
      </c>
      <c r="D128" s="210">
        <f>SUM(D129:D139)</f>
        <v>617836.41999999993</v>
      </c>
      <c r="E128" s="210">
        <f>SUM(E129:E139)</f>
        <v>0</v>
      </c>
      <c r="F128" s="96">
        <f t="shared" si="56"/>
        <v>100</v>
      </c>
      <c r="G128" s="210">
        <f>SUM(G129:G139)</f>
        <v>617836.41999999993</v>
      </c>
      <c r="H128" s="210">
        <f>SUM(H129:H139)</f>
        <v>617836.41999999993</v>
      </c>
      <c r="I128" s="210">
        <f t="shared" si="52"/>
        <v>100</v>
      </c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  <c r="AB128" s="211"/>
      <c r="AC128" s="189"/>
      <c r="AD128" s="189"/>
      <c r="AE128" s="189"/>
      <c r="AF128" s="189"/>
      <c r="AG128" s="189"/>
      <c r="AH128" s="189"/>
      <c r="AI128" s="189"/>
      <c r="AJ128" s="189"/>
      <c r="AK128" s="189"/>
      <c r="AL128" s="189"/>
      <c r="AM128" s="189"/>
      <c r="AN128" s="189"/>
      <c r="AO128" s="189"/>
      <c r="AP128" s="189"/>
      <c r="AQ128" s="189"/>
      <c r="AR128" s="189"/>
      <c r="AS128" s="189"/>
      <c r="AT128" s="189"/>
      <c r="AU128" s="189"/>
      <c r="AV128" s="189"/>
      <c r="AW128" s="189"/>
      <c r="AX128" s="189"/>
      <c r="AY128" s="189"/>
      <c r="AZ128" s="189"/>
      <c r="BA128" s="189"/>
      <c r="BB128" s="189"/>
      <c r="BC128" s="189"/>
      <c r="BD128" s="189"/>
      <c r="BE128" s="189"/>
      <c r="BF128" s="189"/>
      <c r="BG128" s="252"/>
      <c r="BH128" s="252"/>
    </row>
    <row r="129" spans="1:60" s="329" customFormat="1" ht="18.75" x14ac:dyDescent="0.3">
      <c r="A129" s="345" t="s">
        <v>136</v>
      </c>
      <c r="B129" s="220">
        <v>2250069</v>
      </c>
      <c r="C129" s="346"/>
      <c r="D129" s="173">
        <f t="shared" ref="D129:D139" si="80">H129</f>
        <v>0</v>
      </c>
      <c r="E129" s="173">
        <f t="shared" ref="E129:E139" si="81">C129-D129</f>
        <v>0</v>
      </c>
      <c r="F129" s="75" t="e">
        <f t="shared" si="56"/>
        <v>#DIV/0!</v>
      </c>
      <c r="G129" s="173"/>
      <c r="H129" s="173"/>
      <c r="I129" s="173" t="e">
        <f t="shared" si="52"/>
        <v>#DIV/0!</v>
      </c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0"/>
      <c r="X129" s="270"/>
      <c r="Y129" s="270"/>
      <c r="Z129" s="270"/>
      <c r="AA129" s="270"/>
      <c r="AB129" s="270"/>
      <c r="AC129" s="326"/>
      <c r="AD129" s="327"/>
      <c r="AE129" s="327"/>
      <c r="AF129" s="327"/>
      <c r="AG129" s="327"/>
      <c r="AH129" s="327"/>
      <c r="AI129" s="327"/>
      <c r="AJ129" s="327"/>
      <c r="AK129" s="327"/>
      <c r="AL129" s="327"/>
      <c r="AM129" s="327"/>
      <c r="AN129" s="327"/>
      <c r="AO129" s="327"/>
      <c r="AP129" s="327"/>
      <c r="AQ129" s="327"/>
      <c r="AR129" s="327"/>
      <c r="AS129" s="327"/>
      <c r="AT129" s="327"/>
      <c r="AU129" s="327"/>
      <c r="AV129" s="327"/>
      <c r="AW129" s="327"/>
      <c r="AX129" s="327"/>
      <c r="AY129" s="327"/>
      <c r="AZ129" s="327"/>
      <c r="BA129" s="327"/>
      <c r="BB129" s="327"/>
      <c r="BC129" s="327"/>
      <c r="BD129" s="327"/>
      <c r="BE129" s="327"/>
      <c r="BF129" s="327"/>
      <c r="BG129" s="328"/>
      <c r="BH129" s="328"/>
    </row>
    <row r="130" spans="1:60" s="329" customFormat="1" ht="18.75" x14ac:dyDescent="0.3">
      <c r="A130" s="345" t="s">
        <v>137</v>
      </c>
      <c r="B130" s="220">
        <v>2250078</v>
      </c>
      <c r="C130" s="347"/>
      <c r="D130" s="173"/>
      <c r="E130" s="173"/>
      <c r="F130" s="75"/>
      <c r="G130" s="173"/>
      <c r="H130" s="173"/>
      <c r="I130" s="173"/>
      <c r="J130" s="270"/>
      <c r="K130" s="270"/>
      <c r="L130" s="270"/>
      <c r="M130" s="270"/>
      <c r="N130" s="270"/>
      <c r="O130" s="270"/>
      <c r="P130" s="270"/>
      <c r="Q130" s="270"/>
      <c r="R130" s="270"/>
      <c r="S130" s="270"/>
      <c r="T130" s="270"/>
      <c r="U130" s="270"/>
      <c r="V130" s="270"/>
      <c r="W130" s="270"/>
      <c r="X130" s="270"/>
      <c r="Y130" s="270"/>
      <c r="Z130" s="270"/>
      <c r="AA130" s="270"/>
      <c r="AB130" s="270"/>
      <c r="AC130" s="326"/>
      <c r="AD130" s="327"/>
      <c r="AE130" s="327"/>
      <c r="AF130" s="327"/>
      <c r="AG130" s="327"/>
      <c r="AH130" s="327"/>
      <c r="AI130" s="327"/>
      <c r="AJ130" s="327"/>
      <c r="AK130" s="327"/>
      <c r="AL130" s="327"/>
      <c r="AM130" s="327"/>
      <c r="AN130" s="327"/>
      <c r="AO130" s="327"/>
      <c r="AP130" s="327"/>
      <c r="AQ130" s="327"/>
      <c r="AR130" s="327"/>
      <c r="AS130" s="327"/>
      <c r="AT130" s="327"/>
      <c r="AU130" s="327"/>
      <c r="AV130" s="327"/>
      <c r="AW130" s="327"/>
      <c r="AX130" s="327"/>
      <c r="AY130" s="327"/>
      <c r="AZ130" s="327"/>
      <c r="BA130" s="327"/>
      <c r="BB130" s="327"/>
      <c r="BC130" s="327"/>
      <c r="BD130" s="327"/>
      <c r="BE130" s="327"/>
      <c r="BF130" s="327"/>
      <c r="BG130" s="328"/>
      <c r="BH130" s="328"/>
    </row>
    <row r="131" spans="1:60" s="329" customFormat="1" ht="18.75" x14ac:dyDescent="0.3">
      <c r="A131" s="348" t="s">
        <v>138</v>
      </c>
      <c r="B131" s="220">
        <v>2250079</v>
      </c>
      <c r="C131" s="347">
        <v>501836.42</v>
      </c>
      <c r="D131" s="173">
        <f t="shared" si="80"/>
        <v>501836.42</v>
      </c>
      <c r="E131" s="173">
        <f t="shared" si="81"/>
        <v>0</v>
      </c>
      <c r="F131" s="75">
        <f>D131/C131*100</f>
        <v>100</v>
      </c>
      <c r="G131" s="173">
        <v>501836.42</v>
      </c>
      <c r="H131" s="173">
        <v>501836.42</v>
      </c>
      <c r="I131" s="173">
        <f t="shared" si="52"/>
        <v>100</v>
      </c>
      <c r="J131" s="270"/>
      <c r="K131" s="270"/>
      <c r="L131" s="270"/>
      <c r="M131" s="270"/>
      <c r="N131" s="270"/>
      <c r="O131" s="270"/>
      <c r="P131" s="270"/>
      <c r="Q131" s="270"/>
      <c r="R131" s="270"/>
      <c r="S131" s="270"/>
      <c r="T131" s="270"/>
      <c r="U131" s="270"/>
      <c r="V131" s="270"/>
      <c r="W131" s="270"/>
      <c r="X131" s="270"/>
      <c r="Y131" s="270"/>
      <c r="Z131" s="270"/>
      <c r="AA131" s="270"/>
      <c r="AB131" s="270"/>
      <c r="AC131" s="326"/>
      <c r="AD131" s="327"/>
      <c r="AE131" s="327"/>
      <c r="AF131" s="327"/>
      <c r="AG131" s="327"/>
      <c r="AH131" s="327"/>
      <c r="AI131" s="327"/>
      <c r="AJ131" s="327"/>
      <c r="AK131" s="327"/>
      <c r="AL131" s="327"/>
      <c r="AM131" s="327"/>
      <c r="AN131" s="327"/>
      <c r="AO131" s="327"/>
      <c r="AP131" s="327"/>
      <c r="AQ131" s="327"/>
      <c r="AR131" s="327"/>
      <c r="AS131" s="327"/>
      <c r="AT131" s="327"/>
      <c r="AU131" s="327"/>
      <c r="AV131" s="327"/>
      <c r="AW131" s="327"/>
      <c r="AX131" s="327"/>
      <c r="AY131" s="327"/>
      <c r="AZ131" s="327"/>
      <c r="BA131" s="327"/>
      <c r="BB131" s="327"/>
      <c r="BC131" s="327"/>
      <c r="BD131" s="327"/>
      <c r="BE131" s="327"/>
      <c r="BF131" s="327"/>
      <c r="BG131" s="328"/>
      <c r="BH131" s="328"/>
    </row>
    <row r="132" spans="1:60" s="329" customFormat="1" ht="18.75" x14ac:dyDescent="0.3">
      <c r="A132" s="345" t="s">
        <v>139</v>
      </c>
      <c r="B132" s="220">
        <v>2250110</v>
      </c>
      <c r="C132" s="346">
        <v>116000</v>
      </c>
      <c r="D132" s="173">
        <f t="shared" si="80"/>
        <v>116000</v>
      </c>
      <c r="E132" s="173">
        <f t="shared" si="81"/>
        <v>0</v>
      </c>
      <c r="F132" s="75">
        <f t="shared" si="56"/>
        <v>100</v>
      </c>
      <c r="G132" s="173">
        <v>116000</v>
      </c>
      <c r="H132" s="173">
        <v>116000</v>
      </c>
      <c r="I132" s="173">
        <f t="shared" si="52"/>
        <v>100</v>
      </c>
      <c r="J132" s="270"/>
      <c r="K132" s="270"/>
      <c r="L132" s="270"/>
      <c r="M132" s="270"/>
      <c r="N132" s="270"/>
      <c r="O132" s="270"/>
      <c r="P132" s="270"/>
      <c r="Q132" s="270"/>
      <c r="R132" s="270"/>
      <c r="S132" s="270"/>
      <c r="T132" s="270"/>
      <c r="U132" s="270"/>
      <c r="V132" s="270"/>
      <c r="W132" s="270"/>
      <c r="X132" s="270"/>
      <c r="Y132" s="270"/>
      <c r="Z132" s="270"/>
      <c r="AA132" s="270"/>
      <c r="AB132" s="270"/>
      <c r="AC132" s="326"/>
      <c r="AD132" s="327"/>
      <c r="AE132" s="327"/>
      <c r="AF132" s="327"/>
      <c r="AG132" s="327"/>
      <c r="AH132" s="327"/>
      <c r="AI132" s="327"/>
      <c r="AJ132" s="327"/>
      <c r="AK132" s="327"/>
      <c r="AL132" s="327"/>
      <c r="AM132" s="327"/>
      <c r="AN132" s="327"/>
      <c r="AO132" s="327"/>
      <c r="AP132" s="327"/>
      <c r="AQ132" s="327"/>
      <c r="AR132" s="327"/>
      <c r="AS132" s="327"/>
      <c r="AT132" s="327"/>
      <c r="AU132" s="327"/>
      <c r="AV132" s="327"/>
      <c r="AW132" s="327"/>
      <c r="AX132" s="327"/>
      <c r="AY132" s="327"/>
      <c r="AZ132" s="327"/>
      <c r="BA132" s="327"/>
      <c r="BB132" s="327"/>
      <c r="BC132" s="327"/>
      <c r="BD132" s="327"/>
      <c r="BE132" s="327"/>
      <c r="BF132" s="327"/>
      <c r="BG132" s="328"/>
      <c r="BH132" s="328"/>
    </row>
    <row r="133" spans="1:60" s="329" customFormat="1" ht="31.5" x14ac:dyDescent="0.3">
      <c r="A133" s="345" t="s">
        <v>140</v>
      </c>
      <c r="B133" s="220">
        <v>2250127</v>
      </c>
      <c r="C133" s="346"/>
      <c r="D133" s="173">
        <f t="shared" si="80"/>
        <v>0</v>
      </c>
      <c r="E133" s="173">
        <f t="shared" si="81"/>
        <v>0</v>
      </c>
      <c r="F133" s="75" t="e">
        <f t="shared" si="56"/>
        <v>#DIV/0!</v>
      </c>
      <c r="G133" s="173"/>
      <c r="H133" s="173"/>
      <c r="I133" s="173" t="e">
        <f t="shared" si="52"/>
        <v>#DIV/0!</v>
      </c>
      <c r="J133" s="270"/>
      <c r="K133" s="270"/>
      <c r="L133" s="270"/>
      <c r="M133" s="270"/>
      <c r="N133" s="270"/>
      <c r="O133" s="270"/>
      <c r="P133" s="270"/>
      <c r="Q133" s="270"/>
      <c r="R133" s="270"/>
      <c r="S133" s="270"/>
      <c r="T133" s="270"/>
      <c r="U133" s="270"/>
      <c r="V133" s="270"/>
      <c r="W133" s="270"/>
      <c r="X133" s="270"/>
      <c r="Y133" s="270"/>
      <c r="Z133" s="270"/>
      <c r="AA133" s="270"/>
      <c r="AB133" s="270"/>
      <c r="AC133" s="326"/>
      <c r="AD133" s="327"/>
      <c r="AE133" s="327"/>
      <c r="AF133" s="327"/>
      <c r="AG133" s="327"/>
      <c r="AH133" s="327"/>
      <c r="AI133" s="327"/>
      <c r="AJ133" s="327"/>
      <c r="AK133" s="327"/>
      <c r="AL133" s="327"/>
      <c r="AM133" s="327"/>
      <c r="AN133" s="327"/>
      <c r="AO133" s="327"/>
      <c r="AP133" s="327"/>
      <c r="AQ133" s="327"/>
      <c r="AR133" s="327"/>
      <c r="AS133" s="327"/>
      <c r="AT133" s="327"/>
      <c r="AU133" s="327"/>
      <c r="AV133" s="327"/>
      <c r="AW133" s="327"/>
      <c r="AX133" s="327"/>
      <c r="AY133" s="327"/>
      <c r="AZ133" s="327"/>
      <c r="BA133" s="327"/>
      <c r="BB133" s="327"/>
      <c r="BC133" s="327"/>
      <c r="BD133" s="327"/>
      <c r="BE133" s="327"/>
      <c r="BF133" s="327"/>
      <c r="BG133" s="328"/>
      <c r="BH133" s="328"/>
    </row>
    <row r="134" spans="1:60" s="329" customFormat="1" ht="18.75" x14ac:dyDescent="0.3">
      <c r="A134" s="345" t="s">
        <v>141</v>
      </c>
      <c r="B134" s="220">
        <v>2250267</v>
      </c>
      <c r="C134" s="346"/>
      <c r="D134" s="173">
        <f t="shared" si="80"/>
        <v>0</v>
      </c>
      <c r="E134" s="173">
        <f t="shared" si="81"/>
        <v>0</v>
      </c>
      <c r="F134" s="75" t="e">
        <f t="shared" si="56"/>
        <v>#DIV/0!</v>
      </c>
      <c r="G134" s="173"/>
      <c r="H134" s="173"/>
      <c r="I134" s="173" t="e">
        <f t="shared" si="52"/>
        <v>#DIV/0!</v>
      </c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270"/>
      <c r="X134" s="270"/>
      <c r="Y134" s="270"/>
      <c r="Z134" s="270"/>
      <c r="AA134" s="270"/>
      <c r="AB134" s="270"/>
      <c r="AC134" s="326"/>
      <c r="AD134" s="327"/>
      <c r="AE134" s="327"/>
      <c r="AF134" s="327"/>
      <c r="AG134" s="327"/>
      <c r="AH134" s="327"/>
      <c r="AI134" s="327"/>
      <c r="AJ134" s="327"/>
      <c r="AK134" s="327"/>
      <c r="AL134" s="327"/>
      <c r="AM134" s="327"/>
      <c r="AN134" s="327"/>
      <c r="AO134" s="327"/>
      <c r="AP134" s="327"/>
      <c r="AQ134" s="327"/>
      <c r="AR134" s="327"/>
      <c r="AS134" s="327"/>
      <c r="AT134" s="327"/>
      <c r="AU134" s="327"/>
      <c r="AV134" s="327"/>
      <c r="AW134" s="327"/>
      <c r="AX134" s="327"/>
      <c r="AY134" s="327"/>
      <c r="AZ134" s="327"/>
      <c r="BA134" s="327"/>
      <c r="BB134" s="327"/>
      <c r="BC134" s="327"/>
      <c r="BD134" s="327"/>
      <c r="BE134" s="327"/>
      <c r="BF134" s="327"/>
      <c r="BG134" s="328"/>
      <c r="BH134" s="328"/>
    </row>
    <row r="135" spans="1:60" s="329" customFormat="1" ht="18.75" x14ac:dyDescent="0.3">
      <c r="A135" s="349" t="s">
        <v>142</v>
      </c>
      <c r="B135" s="220">
        <v>2250312</v>
      </c>
      <c r="C135" s="346"/>
      <c r="D135" s="173">
        <f t="shared" si="80"/>
        <v>0</v>
      </c>
      <c r="E135" s="173">
        <f t="shared" si="81"/>
        <v>0</v>
      </c>
      <c r="F135" s="75" t="e">
        <f t="shared" si="56"/>
        <v>#DIV/0!</v>
      </c>
      <c r="G135" s="173"/>
      <c r="H135" s="173"/>
      <c r="I135" s="173" t="e">
        <f t="shared" ref="I135:I202" si="82">H135/G135*100</f>
        <v>#DIV/0!</v>
      </c>
      <c r="J135" s="270"/>
      <c r="K135" s="270"/>
      <c r="L135" s="270"/>
      <c r="M135" s="270"/>
      <c r="N135" s="270"/>
      <c r="O135" s="270"/>
      <c r="P135" s="270"/>
      <c r="Q135" s="270"/>
      <c r="R135" s="270"/>
      <c r="S135" s="270"/>
      <c r="T135" s="270"/>
      <c r="U135" s="270"/>
      <c r="V135" s="270"/>
      <c r="W135" s="270"/>
      <c r="X135" s="270"/>
      <c r="Y135" s="270"/>
      <c r="Z135" s="270"/>
      <c r="AA135" s="270"/>
      <c r="AB135" s="270"/>
      <c r="AC135" s="326"/>
      <c r="AD135" s="327"/>
      <c r="AE135" s="327"/>
      <c r="AF135" s="327"/>
      <c r="AG135" s="327"/>
      <c r="AH135" s="327"/>
      <c r="AI135" s="327"/>
      <c r="AJ135" s="327"/>
      <c r="AK135" s="327"/>
      <c r="AL135" s="327"/>
      <c r="AM135" s="327"/>
      <c r="AN135" s="327"/>
      <c r="AO135" s="327"/>
      <c r="AP135" s="327"/>
      <c r="AQ135" s="327"/>
      <c r="AR135" s="327"/>
      <c r="AS135" s="327"/>
      <c r="AT135" s="327"/>
      <c r="AU135" s="327"/>
      <c r="AV135" s="327"/>
      <c r="AW135" s="327"/>
      <c r="AX135" s="327"/>
      <c r="AY135" s="327"/>
      <c r="AZ135" s="327"/>
      <c r="BA135" s="327"/>
      <c r="BB135" s="327"/>
      <c r="BC135" s="327"/>
      <c r="BD135" s="327"/>
      <c r="BE135" s="327"/>
      <c r="BF135" s="327"/>
      <c r="BG135" s="328"/>
      <c r="BH135" s="328"/>
    </row>
    <row r="136" spans="1:60" s="329" customFormat="1" ht="18.75" x14ac:dyDescent="0.3">
      <c r="A136" s="349" t="s">
        <v>143</v>
      </c>
      <c r="B136" s="220">
        <v>2250241</v>
      </c>
      <c r="C136" s="346"/>
      <c r="D136" s="173">
        <f t="shared" si="80"/>
        <v>0</v>
      </c>
      <c r="E136" s="173">
        <f t="shared" si="81"/>
        <v>0</v>
      </c>
      <c r="F136" s="75" t="e">
        <f t="shared" si="56"/>
        <v>#DIV/0!</v>
      </c>
      <c r="G136" s="173"/>
      <c r="H136" s="173"/>
      <c r="I136" s="173" t="e">
        <f t="shared" si="82"/>
        <v>#DIV/0!</v>
      </c>
      <c r="J136" s="270"/>
      <c r="K136" s="270"/>
      <c r="L136" s="270"/>
      <c r="M136" s="270"/>
      <c r="N136" s="270"/>
      <c r="O136" s="270"/>
      <c r="P136" s="270"/>
      <c r="Q136" s="270"/>
      <c r="R136" s="270"/>
      <c r="S136" s="270"/>
      <c r="T136" s="270"/>
      <c r="U136" s="270"/>
      <c r="V136" s="270"/>
      <c r="W136" s="270"/>
      <c r="X136" s="270"/>
      <c r="Y136" s="270"/>
      <c r="Z136" s="270"/>
      <c r="AA136" s="270"/>
      <c r="AB136" s="270"/>
      <c r="AC136" s="326"/>
      <c r="AD136" s="327"/>
      <c r="AE136" s="327"/>
      <c r="AF136" s="327"/>
      <c r="AG136" s="327"/>
      <c r="AH136" s="327"/>
      <c r="AI136" s="327"/>
      <c r="AJ136" s="327"/>
      <c r="AK136" s="327"/>
      <c r="AL136" s="327"/>
      <c r="AM136" s="327"/>
      <c r="AN136" s="327"/>
      <c r="AO136" s="327"/>
      <c r="AP136" s="327"/>
      <c r="AQ136" s="327"/>
      <c r="AR136" s="327"/>
      <c r="AS136" s="327"/>
      <c r="AT136" s="327"/>
      <c r="AU136" s="327"/>
      <c r="AV136" s="327"/>
      <c r="AW136" s="327"/>
      <c r="AX136" s="327"/>
      <c r="AY136" s="327"/>
      <c r="AZ136" s="327"/>
      <c r="BA136" s="327"/>
      <c r="BB136" s="327"/>
      <c r="BC136" s="327"/>
      <c r="BD136" s="327"/>
      <c r="BE136" s="327"/>
      <c r="BF136" s="327"/>
      <c r="BG136" s="328"/>
      <c r="BH136" s="328"/>
    </row>
    <row r="137" spans="1:60" s="329" customFormat="1" ht="18.75" x14ac:dyDescent="0.3">
      <c r="A137" s="350" t="s">
        <v>144</v>
      </c>
      <c r="B137" s="220">
        <v>2250132</v>
      </c>
      <c r="C137" s="346"/>
      <c r="D137" s="173">
        <f t="shared" si="80"/>
        <v>0</v>
      </c>
      <c r="E137" s="173">
        <f t="shared" si="81"/>
        <v>0</v>
      </c>
      <c r="F137" s="75" t="e">
        <f t="shared" si="56"/>
        <v>#DIV/0!</v>
      </c>
      <c r="G137" s="173"/>
      <c r="H137" s="173"/>
      <c r="I137" s="173" t="e">
        <f t="shared" si="82"/>
        <v>#DIV/0!</v>
      </c>
      <c r="J137" s="270"/>
      <c r="K137" s="270"/>
      <c r="L137" s="270"/>
      <c r="M137" s="270"/>
      <c r="N137" s="270"/>
      <c r="O137" s="270"/>
      <c r="P137" s="270"/>
      <c r="Q137" s="270"/>
      <c r="R137" s="270"/>
      <c r="S137" s="270"/>
      <c r="T137" s="270"/>
      <c r="U137" s="270"/>
      <c r="V137" s="270"/>
      <c r="W137" s="270"/>
      <c r="X137" s="270"/>
      <c r="Y137" s="270"/>
      <c r="Z137" s="270"/>
      <c r="AA137" s="270"/>
      <c r="AB137" s="270"/>
      <c r="AC137" s="326"/>
      <c r="AD137" s="327"/>
      <c r="AE137" s="327"/>
      <c r="AF137" s="327"/>
      <c r="AG137" s="327"/>
      <c r="AH137" s="327"/>
      <c r="AI137" s="327"/>
      <c r="AJ137" s="327"/>
      <c r="AK137" s="327"/>
      <c r="AL137" s="327"/>
      <c r="AM137" s="327"/>
      <c r="AN137" s="327"/>
      <c r="AO137" s="327"/>
      <c r="AP137" s="327"/>
      <c r="AQ137" s="327"/>
      <c r="AR137" s="327"/>
      <c r="AS137" s="327"/>
      <c r="AT137" s="327"/>
      <c r="AU137" s="327"/>
      <c r="AV137" s="327"/>
      <c r="AW137" s="327"/>
      <c r="AX137" s="327"/>
      <c r="AY137" s="327"/>
      <c r="AZ137" s="327"/>
      <c r="BA137" s="327"/>
      <c r="BB137" s="327"/>
      <c r="BC137" s="327"/>
      <c r="BD137" s="327"/>
      <c r="BE137" s="327"/>
      <c r="BF137" s="327"/>
      <c r="BG137" s="328"/>
      <c r="BH137" s="328"/>
    </row>
    <row r="138" spans="1:60" s="329" customFormat="1" ht="18.75" x14ac:dyDescent="0.3">
      <c r="A138" s="345" t="s">
        <v>145</v>
      </c>
      <c r="B138" s="220">
        <v>2250184</v>
      </c>
      <c r="C138" s="346"/>
      <c r="D138" s="173">
        <f t="shared" si="80"/>
        <v>0</v>
      </c>
      <c r="E138" s="173">
        <f t="shared" si="81"/>
        <v>0</v>
      </c>
      <c r="F138" s="75" t="e">
        <f t="shared" si="56"/>
        <v>#DIV/0!</v>
      </c>
      <c r="G138" s="173"/>
      <c r="H138" s="173"/>
      <c r="I138" s="173" t="e">
        <f t="shared" si="82"/>
        <v>#DIV/0!</v>
      </c>
      <c r="J138" s="270"/>
      <c r="K138" s="270"/>
      <c r="L138" s="270"/>
      <c r="M138" s="270"/>
      <c r="N138" s="270"/>
      <c r="O138" s="270"/>
      <c r="P138" s="270"/>
      <c r="Q138" s="270"/>
      <c r="R138" s="270"/>
      <c r="S138" s="270"/>
      <c r="T138" s="270"/>
      <c r="U138" s="270"/>
      <c r="V138" s="270"/>
      <c r="W138" s="270"/>
      <c r="X138" s="270"/>
      <c r="Y138" s="270"/>
      <c r="Z138" s="270"/>
      <c r="AA138" s="270"/>
      <c r="AB138" s="270"/>
      <c r="AC138" s="326"/>
      <c r="AD138" s="327"/>
      <c r="AE138" s="327"/>
      <c r="AF138" s="327"/>
      <c r="AG138" s="327"/>
      <c r="AH138" s="327"/>
      <c r="AI138" s="327"/>
      <c r="AJ138" s="327"/>
      <c r="AK138" s="327"/>
      <c r="AL138" s="327"/>
      <c r="AM138" s="327"/>
      <c r="AN138" s="327"/>
      <c r="AO138" s="327"/>
      <c r="AP138" s="327"/>
      <c r="AQ138" s="327"/>
      <c r="AR138" s="327"/>
      <c r="AS138" s="327"/>
      <c r="AT138" s="327"/>
      <c r="AU138" s="327"/>
      <c r="AV138" s="327"/>
      <c r="AW138" s="327"/>
      <c r="AX138" s="327"/>
      <c r="AY138" s="327"/>
      <c r="AZ138" s="327"/>
      <c r="BA138" s="327"/>
      <c r="BB138" s="327"/>
      <c r="BC138" s="327"/>
      <c r="BD138" s="327"/>
      <c r="BE138" s="327"/>
      <c r="BF138" s="327"/>
      <c r="BG138" s="328"/>
      <c r="BH138" s="328"/>
    </row>
    <row r="139" spans="1:60" s="329" customFormat="1" ht="32.25" customHeight="1" x14ac:dyDescent="0.3">
      <c r="A139" s="282" t="s">
        <v>146</v>
      </c>
      <c r="B139" s="251">
        <v>2250467</v>
      </c>
      <c r="C139" s="346"/>
      <c r="D139" s="173">
        <f t="shared" si="80"/>
        <v>0</v>
      </c>
      <c r="E139" s="173">
        <f t="shared" si="81"/>
        <v>0</v>
      </c>
      <c r="F139" s="75" t="e">
        <f t="shared" si="56"/>
        <v>#DIV/0!</v>
      </c>
      <c r="G139" s="173"/>
      <c r="H139" s="173"/>
      <c r="I139" s="173" t="e">
        <f t="shared" si="82"/>
        <v>#DIV/0!</v>
      </c>
      <c r="J139" s="270"/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  <c r="W139" s="270"/>
      <c r="X139" s="270"/>
      <c r="Y139" s="270"/>
      <c r="Z139" s="270"/>
      <c r="AA139" s="270"/>
      <c r="AB139" s="270"/>
      <c r="AC139" s="326"/>
      <c r="AD139" s="327"/>
      <c r="AE139" s="327"/>
      <c r="AF139" s="327"/>
      <c r="AG139" s="327"/>
      <c r="AH139" s="327"/>
      <c r="AI139" s="327"/>
      <c r="AJ139" s="327"/>
      <c r="AK139" s="327"/>
      <c r="AL139" s="327"/>
      <c r="AM139" s="327"/>
      <c r="AN139" s="327"/>
      <c r="AO139" s="327"/>
      <c r="AP139" s="327"/>
      <c r="AQ139" s="327"/>
      <c r="AR139" s="327"/>
      <c r="AS139" s="327"/>
      <c r="AT139" s="327"/>
      <c r="AU139" s="327"/>
      <c r="AV139" s="327"/>
      <c r="AW139" s="327"/>
      <c r="AX139" s="327"/>
      <c r="AY139" s="327"/>
      <c r="AZ139" s="327"/>
      <c r="BA139" s="327"/>
      <c r="BB139" s="327"/>
      <c r="BC139" s="327"/>
      <c r="BD139" s="327"/>
      <c r="BE139" s="327"/>
      <c r="BF139" s="327"/>
      <c r="BG139" s="328"/>
      <c r="BH139" s="328"/>
    </row>
    <row r="140" spans="1:60" s="353" customFormat="1" ht="32.25" customHeight="1" x14ac:dyDescent="0.3">
      <c r="A140" s="231" t="s">
        <v>84</v>
      </c>
      <c r="B140" s="209">
        <v>226</v>
      </c>
      <c r="C140" s="334">
        <f>C141</f>
        <v>0</v>
      </c>
      <c r="D140" s="334">
        <f t="shared" ref="D140:H140" si="83">D141</f>
        <v>0</v>
      </c>
      <c r="E140" s="334">
        <f t="shared" si="83"/>
        <v>0</v>
      </c>
      <c r="F140" s="96" t="e">
        <f t="shared" ref="F140:F206" si="84">D140/C140*100</f>
        <v>#DIV/0!</v>
      </c>
      <c r="G140" s="334">
        <f t="shared" si="83"/>
        <v>0</v>
      </c>
      <c r="H140" s="334">
        <f t="shared" si="83"/>
        <v>0</v>
      </c>
      <c r="I140" s="334" t="e">
        <f t="shared" si="82"/>
        <v>#DIV/0!</v>
      </c>
      <c r="J140" s="335"/>
      <c r="K140" s="335"/>
      <c r="L140" s="335"/>
      <c r="M140" s="335"/>
      <c r="N140" s="335"/>
      <c r="O140" s="335"/>
      <c r="P140" s="335"/>
      <c r="Q140" s="335"/>
      <c r="R140" s="335"/>
      <c r="S140" s="335"/>
      <c r="T140" s="335"/>
      <c r="U140" s="335"/>
      <c r="V140" s="335"/>
      <c r="W140" s="335"/>
      <c r="X140" s="335"/>
      <c r="Y140" s="335"/>
      <c r="Z140" s="335"/>
      <c r="AA140" s="335"/>
      <c r="AB140" s="335"/>
      <c r="AC140" s="336"/>
      <c r="AD140" s="351"/>
      <c r="AE140" s="351"/>
      <c r="AF140" s="351"/>
      <c r="AG140" s="351"/>
      <c r="AH140" s="351"/>
      <c r="AI140" s="351"/>
      <c r="AJ140" s="351"/>
      <c r="AK140" s="351"/>
      <c r="AL140" s="351"/>
      <c r="AM140" s="351"/>
      <c r="AN140" s="351"/>
      <c r="AO140" s="351"/>
      <c r="AP140" s="351"/>
      <c r="AQ140" s="351"/>
      <c r="AR140" s="351"/>
      <c r="AS140" s="351"/>
      <c r="AT140" s="351"/>
      <c r="AU140" s="351"/>
      <c r="AV140" s="351"/>
      <c r="AW140" s="351"/>
      <c r="AX140" s="351"/>
      <c r="AY140" s="351"/>
      <c r="AZ140" s="351"/>
      <c r="BA140" s="351"/>
      <c r="BB140" s="351"/>
      <c r="BC140" s="351"/>
      <c r="BD140" s="351"/>
      <c r="BE140" s="351"/>
      <c r="BF140" s="351"/>
      <c r="BG140" s="352"/>
      <c r="BH140" s="352"/>
    </row>
    <row r="141" spans="1:60" s="329" customFormat="1" ht="32.25" customHeight="1" x14ac:dyDescent="0.3">
      <c r="A141" s="282" t="s">
        <v>147</v>
      </c>
      <c r="B141" s="251">
        <v>2260435</v>
      </c>
      <c r="C141" s="346"/>
      <c r="D141" s="173">
        <f>H141</f>
        <v>0</v>
      </c>
      <c r="E141" s="173">
        <f>C141-D141</f>
        <v>0</v>
      </c>
      <c r="F141" s="75" t="e">
        <f t="shared" si="84"/>
        <v>#DIV/0!</v>
      </c>
      <c r="G141" s="173"/>
      <c r="H141" s="173"/>
      <c r="I141" s="173" t="e">
        <f t="shared" si="82"/>
        <v>#DIV/0!</v>
      </c>
      <c r="J141" s="270"/>
      <c r="K141" s="270"/>
      <c r="L141" s="270"/>
      <c r="M141" s="270"/>
      <c r="N141" s="270"/>
      <c r="O141" s="270"/>
      <c r="P141" s="270"/>
      <c r="Q141" s="270"/>
      <c r="R141" s="270"/>
      <c r="S141" s="270"/>
      <c r="T141" s="270"/>
      <c r="U141" s="270"/>
      <c r="V141" s="270"/>
      <c r="W141" s="270"/>
      <c r="X141" s="270"/>
      <c r="Y141" s="270"/>
      <c r="Z141" s="270"/>
      <c r="AA141" s="270"/>
      <c r="AB141" s="270"/>
      <c r="AC141" s="326"/>
      <c r="AD141" s="327"/>
      <c r="AE141" s="327"/>
      <c r="AF141" s="327"/>
      <c r="AG141" s="327"/>
      <c r="AH141" s="327"/>
      <c r="AI141" s="327"/>
      <c r="AJ141" s="327"/>
      <c r="AK141" s="327"/>
      <c r="AL141" s="327"/>
      <c r="AM141" s="327"/>
      <c r="AN141" s="327"/>
      <c r="AO141" s="327"/>
      <c r="AP141" s="327"/>
      <c r="AQ141" s="327"/>
      <c r="AR141" s="327"/>
      <c r="AS141" s="327"/>
      <c r="AT141" s="327"/>
      <c r="AU141" s="327"/>
      <c r="AV141" s="327"/>
      <c r="AW141" s="327"/>
      <c r="AX141" s="327"/>
      <c r="AY141" s="327"/>
      <c r="AZ141" s="327"/>
      <c r="BA141" s="327"/>
      <c r="BB141" s="327"/>
      <c r="BC141" s="327"/>
      <c r="BD141" s="327"/>
      <c r="BE141" s="327"/>
      <c r="BF141" s="327"/>
      <c r="BG141" s="328"/>
      <c r="BH141" s="328"/>
    </row>
    <row r="142" spans="1:60" s="344" customFormat="1" ht="18.75" x14ac:dyDescent="0.25">
      <c r="A142" s="339" t="s">
        <v>148</v>
      </c>
      <c r="B142" s="354" t="s">
        <v>149</v>
      </c>
      <c r="C142" s="355">
        <f>C143+C149+C153</f>
        <v>165247</v>
      </c>
      <c r="D142" s="355">
        <f t="shared" ref="D142:H142" si="85">D143+D149+D153</f>
        <v>165246.91999999998</v>
      </c>
      <c r="E142" s="355">
        <f t="shared" si="85"/>
        <v>8.000000000174623E-2</v>
      </c>
      <c r="F142" s="161">
        <f t="shared" si="84"/>
        <v>99.999951587623372</v>
      </c>
      <c r="G142" s="355">
        <f t="shared" si="85"/>
        <v>165247</v>
      </c>
      <c r="H142" s="355">
        <f t="shared" si="85"/>
        <v>165246.91999999998</v>
      </c>
      <c r="I142" s="355">
        <f t="shared" si="82"/>
        <v>99.999951587623372</v>
      </c>
      <c r="J142" s="356"/>
      <c r="K142" s="356"/>
      <c r="L142" s="356"/>
      <c r="M142" s="356"/>
      <c r="N142" s="356"/>
      <c r="O142" s="356"/>
      <c r="P142" s="356"/>
      <c r="Q142" s="356"/>
      <c r="R142" s="356"/>
      <c r="S142" s="356"/>
      <c r="T142" s="356"/>
      <c r="U142" s="356"/>
      <c r="V142" s="356"/>
      <c r="W142" s="356"/>
      <c r="X142" s="356"/>
      <c r="Y142" s="356"/>
      <c r="Z142" s="356"/>
      <c r="AA142" s="356"/>
      <c r="AB142" s="356"/>
      <c r="AC142" s="189"/>
      <c r="AD142" s="189"/>
      <c r="AE142" s="189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89"/>
      <c r="BC142" s="189"/>
      <c r="BD142" s="189"/>
      <c r="BE142" s="189"/>
      <c r="BF142" s="189"/>
      <c r="BG142" s="343"/>
      <c r="BH142" s="343"/>
    </row>
    <row r="143" spans="1:60" s="360" customFormat="1" ht="21" customHeight="1" x14ac:dyDescent="0.25">
      <c r="A143" s="231" t="s">
        <v>29</v>
      </c>
      <c r="B143" s="357">
        <v>225</v>
      </c>
      <c r="C143" s="210">
        <f t="shared" ref="C143:H143" si="86">SUM(C144:C148)</f>
        <v>88231</v>
      </c>
      <c r="D143" s="210">
        <f t="shared" si="86"/>
        <v>88230.92</v>
      </c>
      <c r="E143" s="210">
        <f t="shared" si="86"/>
        <v>8.000000000174623E-2</v>
      </c>
      <c r="F143" s="96">
        <f t="shared" si="84"/>
        <v>99.99990932892068</v>
      </c>
      <c r="G143" s="210">
        <f t="shared" si="86"/>
        <v>88231</v>
      </c>
      <c r="H143" s="210">
        <f t="shared" si="86"/>
        <v>88230.92</v>
      </c>
      <c r="I143" s="210">
        <f t="shared" si="82"/>
        <v>99.99990932892068</v>
      </c>
      <c r="J143" s="211"/>
      <c r="K143" s="211"/>
      <c r="L143" s="211"/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  <c r="Z143" s="211"/>
      <c r="AA143" s="211"/>
      <c r="AB143" s="211"/>
      <c r="AC143" s="358"/>
      <c r="AD143" s="358"/>
      <c r="AE143" s="358"/>
      <c r="AF143" s="358"/>
      <c r="AG143" s="358"/>
      <c r="AH143" s="358"/>
      <c r="AI143" s="358"/>
      <c r="AJ143" s="358"/>
      <c r="AK143" s="358"/>
      <c r="AL143" s="358"/>
      <c r="AM143" s="358"/>
      <c r="AN143" s="358"/>
      <c r="AO143" s="358"/>
      <c r="AP143" s="358"/>
      <c r="AQ143" s="358"/>
      <c r="AR143" s="358"/>
      <c r="AS143" s="358"/>
      <c r="AT143" s="358"/>
      <c r="AU143" s="358"/>
      <c r="AV143" s="358"/>
      <c r="AW143" s="358"/>
      <c r="AX143" s="358"/>
      <c r="AY143" s="358"/>
      <c r="AZ143" s="358"/>
      <c r="BA143" s="358"/>
      <c r="BB143" s="358"/>
      <c r="BC143" s="358"/>
      <c r="BD143" s="358"/>
      <c r="BE143" s="358"/>
      <c r="BF143" s="358"/>
      <c r="BG143" s="359"/>
      <c r="BH143" s="359"/>
    </row>
    <row r="144" spans="1:60" s="237" customFormat="1" ht="18.75" x14ac:dyDescent="0.3">
      <c r="A144" s="256" t="s">
        <v>150</v>
      </c>
      <c r="B144" s="220">
        <v>2250011</v>
      </c>
      <c r="C144" s="221">
        <v>10160</v>
      </c>
      <c r="D144" s="187">
        <f t="shared" ref="D144:D148" si="87">H144</f>
        <v>10160</v>
      </c>
      <c r="E144" s="187">
        <f t="shared" ref="E144:E148" si="88">C144-D144</f>
        <v>0</v>
      </c>
      <c r="F144" s="75">
        <f t="shared" si="84"/>
        <v>100</v>
      </c>
      <c r="G144" s="187">
        <v>10160</v>
      </c>
      <c r="H144" s="187">
        <v>10160</v>
      </c>
      <c r="I144" s="187">
        <f t="shared" si="82"/>
        <v>100</v>
      </c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88"/>
      <c r="W144" s="188"/>
      <c r="X144" s="188"/>
      <c r="Y144" s="188"/>
      <c r="Z144" s="188"/>
      <c r="AA144" s="188"/>
      <c r="AB144" s="188"/>
      <c r="AC144" s="222"/>
      <c r="AD144" s="235"/>
      <c r="AE144" s="235"/>
      <c r="AF144" s="235"/>
      <c r="AG144" s="235"/>
      <c r="AH144" s="235"/>
      <c r="AI144" s="235"/>
      <c r="AJ144" s="235"/>
      <c r="AK144" s="235"/>
      <c r="AL144" s="235"/>
      <c r="AM144" s="235"/>
      <c r="AN144" s="235"/>
      <c r="AO144" s="235"/>
      <c r="AP144" s="235"/>
      <c r="AQ144" s="235"/>
      <c r="AR144" s="235"/>
      <c r="AS144" s="235"/>
      <c r="AT144" s="235"/>
      <c r="AU144" s="235"/>
      <c r="AV144" s="235"/>
      <c r="AW144" s="235"/>
      <c r="AX144" s="235"/>
      <c r="AY144" s="235"/>
      <c r="AZ144" s="235"/>
      <c r="BA144" s="235"/>
      <c r="BB144" s="235"/>
      <c r="BC144" s="235"/>
      <c r="BD144" s="235"/>
      <c r="BE144" s="235"/>
      <c r="BF144" s="235"/>
      <c r="BG144" s="236"/>
      <c r="BH144" s="236"/>
    </row>
    <row r="145" spans="1:60" s="248" customFormat="1" ht="18.75" x14ac:dyDescent="0.3">
      <c r="A145" s="256" t="s">
        <v>151</v>
      </c>
      <c r="B145" s="260">
        <v>2250103</v>
      </c>
      <c r="C145" s="221">
        <v>15000</v>
      </c>
      <c r="D145" s="243">
        <f t="shared" si="87"/>
        <v>15000</v>
      </c>
      <c r="E145" s="243">
        <f t="shared" si="88"/>
        <v>0</v>
      </c>
      <c r="F145" s="75">
        <f t="shared" si="84"/>
        <v>100</v>
      </c>
      <c r="G145" s="243">
        <v>15000</v>
      </c>
      <c r="H145" s="243">
        <v>15000</v>
      </c>
      <c r="I145" s="243">
        <f t="shared" si="82"/>
        <v>100</v>
      </c>
      <c r="J145" s="244"/>
      <c r="K145" s="244"/>
      <c r="L145" s="244"/>
      <c r="M145" s="244"/>
      <c r="N145" s="244"/>
      <c r="O145" s="244"/>
      <c r="P145" s="244"/>
      <c r="Q145" s="244"/>
      <c r="R145" s="244"/>
      <c r="S145" s="244"/>
      <c r="T145" s="244"/>
      <c r="U145" s="244"/>
      <c r="V145" s="244"/>
      <c r="W145" s="244"/>
      <c r="X145" s="244"/>
      <c r="Y145" s="244"/>
      <c r="Z145" s="244"/>
      <c r="AA145" s="244"/>
      <c r="AB145" s="244"/>
      <c r="AC145" s="245"/>
      <c r="AD145" s="246"/>
      <c r="AE145" s="246"/>
      <c r="AF145" s="246"/>
      <c r="AG145" s="246"/>
      <c r="AH145" s="246"/>
      <c r="AI145" s="246"/>
      <c r="AJ145" s="246"/>
      <c r="AK145" s="246"/>
      <c r="AL145" s="246"/>
      <c r="AM145" s="246"/>
      <c r="AN145" s="246"/>
      <c r="AO145" s="246"/>
      <c r="AP145" s="246"/>
      <c r="AQ145" s="246"/>
      <c r="AR145" s="246"/>
      <c r="AS145" s="246"/>
      <c r="AT145" s="246"/>
      <c r="AU145" s="246"/>
      <c r="AV145" s="246"/>
      <c r="AW145" s="246"/>
      <c r="AX145" s="246"/>
      <c r="AY145" s="246"/>
      <c r="AZ145" s="246"/>
      <c r="BA145" s="246"/>
      <c r="BB145" s="246"/>
      <c r="BC145" s="246"/>
      <c r="BD145" s="246"/>
      <c r="BE145" s="246"/>
      <c r="BF145" s="246"/>
      <c r="BG145" s="247"/>
      <c r="BH145" s="247"/>
    </row>
    <row r="146" spans="1:60" s="248" customFormat="1" ht="18.75" x14ac:dyDescent="0.3">
      <c r="A146" s="219" t="s">
        <v>152</v>
      </c>
      <c r="B146" s="260">
        <v>2250105</v>
      </c>
      <c r="C146" s="240"/>
      <c r="D146" s="243">
        <f t="shared" si="87"/>
        <v>0</v>
      </c>
      <c r="E146" s="243">
        <f t="shared" si="88"/>
        <v>0</v>
      </c>
      <c r="F146" s="75" t="e">
        <f t="shared" si="84"/>
        <v>#DIV/0!</v>
      </c>
      <c r="G146" s="243">
        <v>0</v>
      </c>
      <c r="H146" s="243">
        <v>0</v>
      </c>
      <c r="I146" s="243" t="e">
        <f t="shared" si="82"/>
        <v>#DIV/0!</v>
      </c>
      <c r="J146" s="244"/>
      <c r="K146" s="244"/>
      <c r="L146" s="244"/>
      <c r="M146" s="244"/>
      <c r="N146" s="244"/>
      <c r="O146" s="244"/>
      <c r="P146" s="244"/>
      <c r="Q146" s="244"/>
      <c r="R146" s="244"/>
      <c r="S146" s="244"/>
      <c r="T146" s="244"/>
      <c r="U146" s="244"/>
      <c r="V146" s="244"/>
      <c r="W146" s="244"/>
      <c r="X146" s="244"/>
      <c r="Y146" s="244"/>
      <c r="Z146" s="244"/>
      <c r="AA146" s="244"/>
      <c r="AB146" s="244"/>
      <c r="AC146" s="245"/>
      <c r="AD146" s="246"/>
      <c r="AE146" s="246"/>
      <c r="AF146" s="246"/>
      <c r="AG146" s="246"/>
      <c r="AH146" s="246"/>
      <c r="AI146" s="246"/>
      <c r="AJ146" s="246"/>
      <c r="AK146" s="246"/>
      <c r="AL146" s="246"/>
      <c r="AM146" s="246"/>
      <c r="AN146" s="246"/>
      <c r="AO146" s="246"/>
      <c r="AP146" s="246"/>
      <c r="AQ146" s="246"/>
      <c r="AR146" s="246"/>
      <c r="AS146" s="246"/>
      <c r="AT146" s="246"/>
      <c r="AU146" s="246"/>
      <c r="AV146" s="246"/>
      <c r="AW146" s="246"/>
      <c r="AX146" s="246"/>
      <c r="AY146" s="246"/>
      <c r="AZ146" s="246"/>
      <c r="BA146" s="246"/>
      <c r="BB146" s="246"/>
      <c r="BC146" s="246"/>
      <c r="BD146" s="246"/>
      <c r="BE146" s="246"/>
      <c r="BF146" s="246"/>
      <c r="BG146" s="247"/>
      <c r="BH146" s="247"/>
    </row>
    <row r="147" spans="1:60" s="329" customFormat="1" ht="18.75" x14ac:dyDescent="0.3">
      <c r="A147" s="219" t="s">
        <v>153</v>
      </c>
      <c r="B147" s="260">
        <v>2250124</v>
      </c>
      <c r="C147" s="221">
        <v>63071</v>
      </c>
      <c r="D147" s="173">
        <f t="shared" si="87"/>
        <v>63070.92</v>
      </c>
      <c r="E147" s="173">
        <f t="shared" si="88"/>
        <v>8.000000000174623E-2</v>
      </c>
      <c r="F147" s="75">
        <f t="shared" si="84"/>
        <v>99.999873158821003</v>
      </c>
      <c r="G147" s="173">
        <v>63071</v>
      </c>
      <c r="H147" s="173">
        <v>63070.92</v>
      </c>
      <c r="I147" s="173">
        <f t="shared" si="82"/>
        <v>99.999873158821003</v>
      </c>
      <c r="J147" s="270"/>
      <c r="K147" s="270"/>
      <c r="L147" s="270"/>
      <c r="M147" s="270"/>
      <c r="N147" s="270"/>
      <c r="O147" s="270"/>
      <c r="P147" s="270"/>
      <c r="Q147" s="270"/>
      <c r="R147" s="270"/>
      <c r="S147" s="270"/>
      <c r="T147" s="270"/>
      <c r="U147" s="270"/>
      <c r="V147" s="270"/>
      <c r="W147" s="270"/>
      <c r="X147" s="270"/>
      <c r="Y147" s="270"/>
      <c r="Z147" s="270"/>
      <c r="AA147" s="270"/>
      <c r="AB147" s="270"/>
      <c r="AC147" s="326"/>
      <c r="AD147" s="327"/>
      <c r="AE147" s="327"/>
      <c r="AF147" s="327"/>
      <c r="AG147" s="327"/>
      <c r="AH147" s="327"/>
      <c r="AI147" s="327"/>
      <c r="AJ147" s="327"/>
      <c r="AK147" s="327"/>
      <c r="AL147" s="327"/>
      <c r="AM147" s="327"/>
      <c r="AN147" s="327"/>
      <c r="AO147" s="327"/>
      <c r="AP147" s="327"/>
      <c r="AQ147" s="327"/>
      <c r="AR147" s="327"/>
      <c r="AS147" s="327"/>
      <c r="AT147" s="327"/>
      <c r="AU147" s="327"/>
      <c r="AV147" s="327"/>
      <c r="AW147" s="327"/>
      <c r="AX147" s="327"/>
      <c r="AY147" s="327"/>
      <c r="AZ147" s="327"/>
      <c r="BA147" s="327"/>
      <c r="BB147" s="327"/>
      <c r="BC147" s="327"/>
      <c r="BD147" s="327"/>
      <c r="BE147" s="327"/>
      <c r="BF147" s="327"/>
      <c r="BG147" s="328"/>
      <c r="BH147" s="328"/>
    </row>
    <row r="148" spans="1:60" s="329" customFormat="1" ht="31.5" x14ac:dyDescent="0.3">
      <c r="A148" s="219" t="s">
        <v>154</v>
      </c>
      <c r="B148" s="260">
        <v>2250194</v>
      </c>
      <c r="C148" s="240"/>
      <c r="D148" s="173">
        <f t="shared" si="87"/>
        <v>0</v>
      </c>
      <c r="E148" s="173">
        <f t="shared" si="88"/>
        <v>0</v>
      </c>
      <c r="F148" s="75" t="e">
        <f t="shared" si="84"/>
        <v>#DIV/0!</v>
      </c>
      <c r="G148" s="173">
        <v>0</v>
      </c>
      <c r="H148" s="173">
        <v>0</v>
      </c>
      <c r="I148" s="173" t="e">
        <f t="shared" si="82"/>
        <v>#DIV/0!</v>
      </c>
      <c r="J148" s="270"/>
      <c r="K148" s="270"/>
      <c r="L148" s="270"/>
      <c r="M148" s="270"/>
      <c r="N148" s="270"/>
      <c r="O148" s="270"/>
      <c r="P148" s="270"/>
      <c r="Q148" s="270"/>
      <c r="R148" s="270"/>
      <c r="S148" s="270"/>
      <c r="T148" s="270"/>
      <c r="U148" s="270"/>
      <c r="V148" s="270"/>
      <c r="W148" s="270"/>
      <c r="X148" s="270"/>
      <c r="Y148" s="270"/>
      <c r="Z148" s="270"/>
      <c r="AA148" s="270"/>
      <c r="AB148" s="270"/>
      <c r="AC148" s="326"/>
      <c r="AD148" s="327"/>
      <c r="AE148" s="327"/>
      <c r="AF148" s="327"/>
      <c r="AG148" s="327"/>
      <c r="AH148" s="327"/>
      <c r="AI148" s="327"/>
      <c r="AJ148" s="327"/>
      <c r="AK148" s="327"/>
      <c r="AL148" s="327"/>
      <c r="AM148" s="327"/>
      <c r="AN148" s="327"/>
      <c r="AO148" s="327"/>
      <c r="AP148" s="327"/>
      <c r="AQ148" s="327"/>
      <c r="AR148" s="327"/>
      <c r="AS148" s="327"/>
      <c r="AT148" s="327"/>
      <c r="AU148" s="327"/>
      <c r="AV148" s="327"/>
      <c r="AW148" s="327"/>
      <c r="AX148" s="327"/>
      <c r="AY148" s="327"/>
      <c r="AZ148" s="327"/>
      <c r="BA148" s="327"/>
      <c r="BB148" s="327"/>
      <c r="BC148" s="327"/>
      <c r="BD148" s="327"/>
      <c r="BE148" s="327"/>
      <c r="BF148" s="327"/>
      <c r="BG148" s="328"/>
      <c r="BH148" s="328"/>
    </row>
    <row r="149" spans="1:60" s="363" customFormat="1" ht="21.75" customHeight="1" x14ac:dyDescent="0.3">
      <c r="A149" s="208" t="s">
        <v>31</v>
      </c>
      <c r="B149" s="361">
        <v>226</v>
      </c>
      <c r="C149" s="210">
        <f>SUM(C150:C152)</f>
        <v>77016</v>
      </c>
      <c r="D149" s="210">
        <f t="shared" ref="D149:H149" si="89">SUM(D150:D152)</f>
        <v>77016</v>
      </c>
      <c r="E149" s="210">
        <f t="shared" si="89"/>
        <v>0</v>
      </c>
      <c r="F149" s="96">
        <f t="shared" si="84"/>
        <v>100</v>
      </c>
      <c r="G149" s="210">
        <f t="shared" si="89"/>
        <v>77016</v>
      </c>
      <c r="H149" s="210">
        <f t="shared" si="89"/>
        <v>77016</v>
      </c>
      <c r="I149" s="210">
        <f t="shared" si="82"/>
        <v>100</v>
      </c>
      <c r="J149" s="211"/>
      <c r="K149" s="211"/>
      <c r="L149" s="211"/>
      <c r="M149" s="211"/>
      <c r="N149" s="211"/>
      <c r="O149" s="211"/>
      <c r="P149" s="211"/>
      <c r="Q149" s="211"/>
      <c r="R149" s="211"/>
      <c r="S149" s="211"/>
      <c r="T149" s="211"/>
      <c r="U149" s="211"/>
      <c r="V149" s="211"/>
      <c r="W149" s="211"/>
      <c r="X149" s="211"/>
      <c r="Y149" s="211"/>
      <c r="Z149" s="211"/>
      <c r="AA149" s="211"/>
      <c r="AB149" s="211"/>
      <c r="AC149" s="313"/>
      <c r="AD149" s="313"/>
      <c r="AE149" s="313"/>
      <c r="AF149" s="313"/>
      <c r="AG149" s="313"/>
      <c r="AH149" s="313"/>
      <c r="AI149" s="313"/>
      <c r="AJ149" s="313"/>
      <c r="AK149" s="313"/>
      <c r="AL149" s="313"/>
      <c r="AM149" s="313"/>
      <c r="AN149" s="313"/>
      <c r="AO149" s="313"/>
      <c r="AP149" s="313"/>
      <c r="AQ149" s="313"/>
      <c r="AR149" s="313"/>
      <c r="AS149" s="313"/>
      <c r="AT149" s="313"/>
      <c r="AU149" s="313"/>
      <c r="AV149" s="313"/>
      <c r="AW149" s="313"/>
      <c r="AX149" s="313"/>
      <c r="AY149" s="313"/>
      <c r="AZ149" s="313"/>
      <c r="BA149" s="313"/>
      <c r="BB149" s="313"/>
      <c r="BC149" s="313"/>
      <c r="BD149" s="313"/>
      <c r="BE149" s="313"/>
      <c r="BF149" s="313"/>
      <c r="BG149" s="362"/>
      <c r="BH149" s="362"/>
    </row>
    <row r="150" spans="1:60" s="329" customFormat="1" ht="18.75" x14ac:dyDescent="0.3">
      <c r="A150" s="364" t="s">
        <v>155</v>
      </c>
      <c r="B150" s="255">
        <v>2260094</v>
      </c>
      <c r="C150" s="240"/>
      <c r="D150" s="173">
        <f t="shared" ref="D150:D152" si="90">H150</f>
        <v>0</v>
      </c>
      <c r="E150" s="173">
        <f t="shared" ref="E150:E152" si="91">C150-D150</f>
        <v>0</v>
      </c>
      <c r="F150" s="75" t="e">
        <f t="shared" si="84"/>
        <v>#DIV/0!</v>
      </c>
      <c r="G150" s="173">
        <v>0</v>
      </c>
      <c r="H150" s="173">
        <v>0</v>
      </c>
      <c r="I150" s="173" t="e">
        <f t="shared" si="82"/>
        <v>#DIV/0!</v>
      </c>
      <c r="J150" s="270"/>
      <c r="K150" s="270"/>
      <c r="L150" s="270"/>
      <c r="M150" s="270"/>
      <c r="N150" s="270"/>
      <c r="O150" s="270"/>
      <c r="P150" s="270"/>
      <c r="Q150" s="270"/>
      <c r="R150" s="270"/>
      <c r="S150" s="270"/>
      <c r="T150" s="270"/>
      <c r="U150" s="270"/>
      <c r="V150" s="270"/>
      <c r="W150" s="270"/>
      <c r="X150" s="270"/>
      <c r="Y150" s="270"/>
      <c r="Z150" s="270"/>
      <c r="AA150" s="270"/>
      <c r="AB150" s="270"/>
      <c r="AC150" s="326"/>
      <c r="AD150" s="327"/>
      <c r="AE150" s="327"/>
      <c r="AF150" s="327"/>
      <c r="AG150" s="327"/>
      <c r="AH150" s="327"/>
      <c r="AI150" s="327"/>
      <c r="AJ150" s="327"/>
      <c r="AK150" s="327"/>
      <c r="AL150" s="327"/>
      <c r="AM150" s="327"/>
      <c r="AN150" s="327"/>
      <c r="AO150" s="327"/>
      <c r="AP150" s="327"/>
      <c r="AQ150" s="327"/>
      <c r="AR150" s="327"/>
      <c r="AS150" s="327"/>
      <c r="AT150" s="327"/>
      <c r="AU150" s="327"/>
      <c r="AV150" s="327"/>
      <c r="AW150" s="327"/>
      <c r="AX150" s="327"/>
      <c r="AY150" s="327"/>
      <c r="AZ150" s="327"/>
      <c r="BA150" s="327"/>
      <c r="BB150" s="327"/>
      <c r="BC150" s="327"/>
      <c r="BD150" s="327"/>
      <c r="BE150" s="327"/>
      <c r="BF150" s="327"/>
      <c r="BG150" s="328"/>
      <c r="BH150" s="328"/>
    </row>
    <row r="151" spans="1:60" s="329" customFormat="1" ht="21" customHeight="1" x14ac:dyDescent="0.3">
      <c r="A151" s="365" t="s">
        <v>156</v>
      </c>
      <c r="B151" s="277">
        <v>2260101</v>
      </c>
      <c r="C151" s="240">
        <v>17016</v>
      </c>
      <c r="D151" s="173">
        <f t="shared" si="90"/>
        <v>17016</v>
      </c>
      <c r="E151" s="173">
        <f t="shared" si="91"/>
        <v>0</v>
      </c>
      <c r="F151" s="75">
        <f t="shared" si="84"/>
        <v>100</v>
      </c>
      <c r="G151" s="173">
        <v>17016</v>
      </c>
      <c r="H151" s="173">
        <v>17016</v>
      </c>
      <c r="I151" s="173">
        <f t="shared" si="82"/>
        <v>100</v>
      </c>
      <c r="J151" s="270"/>
      <c r="K151" s="270"/>
      <c r="L151" s="270"/>
      <c r="M151" s="270"/>
      <c r="N151" s="270"/>
      <c r="O151" s="270"/>
      <c r="P151" s="270"/>
      <c r="Q151" s="270"/>
      <c r="R151" s="270"/>
      <c r="S151" s="270"/>
      <c r="T151" s="270"/>
      <c r="U151" s="270"/>
      <c r="V151" s="270"/>
      <c r="W151" s="270"/>
      <c r="X151" s="270"/>
      <c r="Y151" s="270"/>
      <c r="Z151" s="270"/>
      <c r="AA151" s="270"/>
      <c r="AB151" s="270"/>
      <c r="AC151" s="326"/>
      <c r="AD151" s="327"/>
      <c r="AE151" s="327"/>
      <c r="AF151" s="327"/>
      <c r="AG151" s="327"/>
      <c r="AH151" s="327"/>
      <c r="AI151" s="327"/>
      <c r="AJ151" s="327"/>
      <c r="AK151" s="327"/>
      <c r="AL151" s="327"/>
      <c r="AM151" s="327"/>
      <c r="AN151" s="327"/>
      <c r="AO151" s="327"/>
      <c r="AP151" s="327"/>
      <c r="AQ151" s="327"/>
      <c r="AR151" s="327"/>
      <c r="AS151" s="327"/>
      <c r="AT151" s="327"/>
      <c r="AU151" s="327"/>
      <c r="AV151" s="327"/>
      <c r="AW151" s="327"/>
      <c r="AX151" s="327"/>
      <c r="AY151" s="327"/>
      <c r="AZ151" s="327"/>
      <c r="BA151" s="327"/>
      <c r="BB151" s="327"/>
      <c r="BC151" s="327"/>
      <c r="BD151" s="327"/>
      <c r="BE151" s="327"/>
      <c r="BF151" s="327"/>
      <c r="BG151" s="328"/>
      <c r="BH151" s="328"/>
    </row>
    <row r="152" spans="1:60" s="329" customFormat="1" ht="31.5" x14ac:dyDescent="0.3">
      <c r="A152" s="366" t="s">
        <v>157</v>
      </c>
      <c r="B152" s="255">
        <v>2260204</v>
      </c>
      <c r="C152" s="240">
        <v>60000</v>
      </c>
      <c r="D152" s="173">
        <f t="shared" si="90"/>
        <v>60000</v>
      </c>
      <c r="E152" s="173">
        <f t="shared" si="91"/>
        <v>0</v>
      </c>
      <c r="F152" s="75">
        <f t="shared" si="84"/>
        <v>100</v>
      </c>
      <c r="G152" s="173">
        <v>60000</v>
      </c>
      <c r="H152" s="173">
        <v>60000</v>
      </c>
      <c r="I152" s="173">
        <f t="shared" si="82"/>
        <v>100</v>
      </c>
      <c r="J152" s="270"/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270"/>
      <c r="W152" s="270"/>
      <c r="X152" s="270"/>
      <c r="Y152" s="270"/>
      <c r="Z152" s="270"/>
      <c r="AA152" s="270"/>
      <c r="AB152" s="270"/>
      <c r="AC152" s="326"/>
      <c r="AD152" s="327"/>
      <c r="AE152" s="327"/>
      <c r="AF152" s="327"/>
      <c r="AG152" s="327"/>
      <c r="AH152" s="327"/>
      <c r="AI152" s="327"/>
      <c r="AJ152" s="327"/>
      <c r="AK152" s="327"/>
      <c r="AL152" s="327"/>
      <c r="AM152" s="327"/>
      <c r="AN152" s="327"/>
      <c r="AO152" s="327"/>
      <c r="AP152" s="327"/>
      <c r="AQ152" s="327"/>
      <c r="AR152" s="327"/>
      <c r="AS152" s="327"/>
      <c r="AT152" s="327"/>
      <c r="AU152" s="327"/>
      <c r="AV152" s="327"/>
      <c r="AW152" s="327"/>
      <c r="AX152" s="327"/>
      <c r="AY152" s="327"/>
      <c r="AZ152" s="327"/>
      <c r="BA152" s="327"/>
      <c r="BB152" s="327"/>
      <c r="BC152" s="327"/>
      <c r="BD152" s="327"/>
      <c r="BE152" s="327"/>
      <c r="BF152" s="327"/>
      <c r="BG152" s="328"/>
      <c r="BH152" s="328"/>
    </row>
    <row r="153" spans="1:60" s="300" customFormat="1" ht="26.25" customHeight="1" x14ac:dyDescent="0.25">
      <c r="A153" s="294" t="s">
        <v>40</v>
      </c>
      <c r="B153" s="367">
        <v>340</v>
      </c>
      <c r="C153" s="296">
        <f>C154</f>
        <v>0</v>
      </c>
      <c r="D153" s="296">
        <f t="shared" ref="D153:H153" si="92">D154</f>
        <v>0</v>
      </c>
      <c r="E153" s="296">
        <f t="shared" si="92"/>
        <v>0</v>
      </c>
      <c r="F153" s="120" t="e">
        <f t="shared" si="84"/>
        <v>#DIV/0!</v>
      </c>
      <c r="G153" s="296">
        <f t="shared" si="92"/>
        <v>0</v>
      </c>
      <c r="H153" s="296">
        <f t="shared" si="92"/>
        <v>0</v>
      </c>
      <c r="I153" s="296" t="e">
        <f t="shared" si="82"/>
        <v>#DIV/0!</v>
      </c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9"/>
      <c r="BH153" s="299"/>
    </row>
    <row r="154" spans="1:60" s="302" customFormat="1" ht="16.5" customHeight="1" x14ac:dyDescent="0.25">
      <c r="A154" s="231"/>
      <c r="B154" s="357">
        <v>346</v>
      </c>
      <c r="C154" s="210">
        <f>SUM(C155:C157)</f>
        <v>0</v>
      </c>
      <c r="D154" s="210">
        <f t="shared" ref="D154:H154" si="93">SUM(D155:D157)</f>
        <v>0</v>
      </c>
      <c r="E154" s="210">
        <f t="shared" si="93"/>
        <v>0</v>
      </c>
      <c r="F154" s="96" t="e">
        <f t="shared" si="84"/>
        <v>#DIV/0!</v>
      </c>
      <c r="G154" s="210">
        <f t="shared" si="93"/>
        <v>0</v>
      </c>
      <c r="H154" s="210">
        <f t="shared" si="93"/>
        <v>0</v>
      </c>
      <c r="I154" s="210" t="e">
        <f t="shared" si="82"/>
        <v>#DIV/0!</v>
      </c>
      <c r="J154" s="211"/>
      <c r="K154" s="211"/>
      <c r="L154" s="211"/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  <c r="AA154" s="211"/>
      <c r="AB154" s="211"/>
      <c r="AC154" s="232"/>
      <c r="AD154" s="232"/>
      <c r="AE154" s="232"/>
      <c r="AF154" s="232"/>
      <c r="AG154" s="232"/>
      <c r="AH154" s="232"/>
      <c r="AI154" s="232"/>
      <c r="AJ154" s="232"/>
      <c r="AK154" s="232"/>
      <c r="AL154" s="232"/>
      <c r="AM154" s="232"/>
      <c r="AN154" s="232"/>
      <c r="AO154" s="232"/>
      <c r="AP154" s="232"/>
      <c r="AQ154" s="232"/>
      <c r="AR154" s="232"/>
      <c r="AS154" s="232"/>
      <c r="AT154" s="232"/>
      <c r="AU154" s="232"/>
      <c r="AV154" s="232"/>
      <c r="AW154" s="232"/>
      <c r="AX154" s="232"/>
      <c r="AY154" s="232"/>
      <c r="AZ154" s="232"/>
      <c r="BA154" s="232"/>
      <c r="BB154" s="232"/>
      <c r="BC154" s="232"/>
      <c r="BD154" s="232"/>
      <c r="BE154" s="232"/>
      <c r="BF154" s="232"/>
      <c r="BG154" s="301"/>
      <c r="BH154" s="301"/>
    </row>
    <row r="155" spans="1:60" s="237" customFormat="1" ht="18.75" x14ac:dyDescent="0.3">
      <c r="A155" s="368" t="s">
        <v>158</v>
      </c>
      <c r="B155" s="255">
        <v>3460008</v>
      </c>
      <c r="C155" s="240"/>
      <c r="D155" s="187">
        <f t="shared" ref="D155:D157" si="94">H155</f>
        <v>0</v>
      </c>
      <c r="E155" s="187">
        <f t="shared" ref="E155:E157" si="95">C155-D155</f>
        <v>0</v>
      </c>
      <c r="F155" s="75" t="e">
        <f t="shared" si="84"/>
        <v>#DIV/0!</v>
      </c>
      <c r="G155" s="187"/>
      <c r="H155" s="187"/>
      <c r="I155" s="187" t="e">
        <f t="shared" si="82"/>
        <v>#DIV/0!</v>
      </c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222"/>
      <c r="AD155" s="235"/>
      <c r="AE155" s="235"/>
      <c r="AF155" s="235"/>
      <c r="AG155" s="235"/>
      <c r="AH155" s="235"/>
      <c r="AI155" s="235"/>
      <c r="AJ155" s="235"/>
      <c r="AK155" s="235"/>
      <c r="AL155" s="235"/>
      <c r="AM155" s="235"/>
      <c r="AN155" s="235"/>
      <c r="AO155" s="235"/>
      <c r="AP155" s="235"/>
      <c r="AQ155" s="235"/>
      <c r="AR155" s="235"/>
      <c r="AS155" s="235"/>
      <c r="AT155" s="235"/>
      <c r="AU155" s="235"/>
      <c r="AV155" s="235"/>
      <c r="AW155" s="235"/>
      <c r="AX155" s="235"/>
      <c r="AY155" s="235"/>
      <c r="AZ155" s="235"/>
      <c r="BA155" s="235"/>
      <c r="BB155" s="235"/>
      <c r="BC155" s="235"/>
      <c r="BD155" s="235"/>
      <c r="BE155" s="235"/>
      <c r="BF155" s="235"/>
      <c r="BG155" s="236"/>
      <c r="BH155" s="236"/>
    </row>
    <row r="156" spans="1:60" s="237" customFormat="1" ht="18.75" x14ac:dyDescent="0.3">
      <c r="A156" s="368" t="s">
        <v>159</v>
      </c>
      <c r="B156" s="255">
        <v>3460013</v>
      </c>
      <c r="C156" s="240"/>
      <c r="D156" s="187">
        <f t="shared" si="94"/>
        <v>0</v>
      </c>
      <c r="E156" s="187">
        <f t="shared" si="95"/>
        <v>0</v>
      </c>
      <c r="F156" s="75" t="e">
        <f t="shared" si="84"/>
        <v>#DIV/0!</v>
      </c>
      <c r="G156" s="187"/>
      <c r="H156" s="187"/>
      <c r="I156" s="187" t="e">
        <f t="shared" si="82"/>
        <v>#DIV/0!</v>
      </c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8"/>
      <c r="AC156" s="222"/>
      <c r="AD156" s="235"/>
      <c r="AE156" s="235"/>
      <c r="AF156" s="235"/>
      <c r="AG156" s="235"/>
      <c r="AH156" s="235"/>
      <c r="AI156" s="235"/>
      <c r="AJ156" s="235"/>
      <c r="AK156" s="235"/>
      <c r="AL156" s="235"/>
      <c r="AM156" s="235"/>
      <c r="AN156" s="235"/>
      <c r="AO156" s="235"/>
      <c r="AP156" s="235"/>
      <c r="AQ156" s="235"/>
      <c r="AR156" s="235"/>
      <c r="AS156" s="235"/>
      <c r="AT156" s="235"/>
      <c r="AU156" s="235"/>
      <c r="AV156" s="235"/>
      <c r="AW156" s="235"/>
      <c r="AX156" s="235"/>
      <c r="AY156" s="235"/>
      <c r="AZ156" s="235"/>
      <c r="BA156" s="235"/>
      <c r="BB156" s="235"/>
      <c r="BC156" s="235"/>
      <c r="BD156" s="235"/>
      <c r="BE156" s="235"/>
      <c r="BF156" s="235"/>
      <c r="BG156" s="236"/>
      <c r="BH156" s="236"/>
    </row>
    <row r="157" spans="1:60" s="237" customFormat="1" ht="69" customHeight="1" x14ac:dyDescent="0.3">
      <c r="A157" s="349" t="s">
        <v>130</v>
      </c>
      <c r="B157" s="255">
        <v>3460024</v>
      </c>
      <c r="C157" s="240"/>
      <c r="D157" s="187">
        <f t="shared" si="94"/>
        <v>0</v>
      </c>
      <c r="E157" s="187">
        <f t="shared" si="95"/>
        <v>0</v>
      </c>
      <c r="F157" s="75" t="e">
        <f t="shared" si="84"/>
        <v>#DIV/0!</v>
      </c>
      <c r="G157" s="187"/>
      <c r="H157" s="187"/>
      <c r="I157" s="187" t="e">
        <f t="shared" si="82"/>
        <v>#DIV/0!</v>
      </c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188"/>
      <c r="W157" s="188"/>
      <c r="X157" s="188"/>
      <c r="Y157" s="188"/>
      <c r="Z157" s="188"/>
      <c r="AA157" s="188"/>
      <c r="AB157" s="188"/>
      <c r="AC157" s="222"/>
      <c r="AD157" s="235"/>
      <c r="AE157" s="235"/>
      <c r="AF157" s="235"/>
      <c r="AG157" s="235"/>
      <c r="AH157" s="235"/>
      <c r="AI157" s="235"/>
      <c r="AJ157" s="235"/>
      <c r="AK157" s="235"/>
      <c r="AL157" s="235"/>
      <c r="AM157" s="235"/>
      <c r="AN157" s="235"/>
      <c r="AO157" s="235"/>
      <c r="AP157" s="235"/>
      <c r="AQ157" s="235"/>
      <c r="AR157" s="235"/>
      <c r="AS157" s="235"/>
      <c r="AT157" s="235"/>
      <c r="AU157" s="235"/>
      <c r="AV157" s="235"/>
      <c r="AW157" s="235"/>
      <c r="AX157" s="235"/>
      <c r="AY157" s="235"/>
      <c r="AZ157" s="235"/>
      <c r="BA157" s="235"/>
      <c r="BB157" s="235"/>
      <c r="BC157" s="235"/>
      <c r="BD157" s="235"/>
      <c r="BE157" s="235"/>
      <c r="BF157" s="235"/>
      <c r="BG157" s="236"/>
      <c r="BH157" s="236"/>
    </row>
    <row r="158" spans="1:60" s="370" customFormat="1" ht="18.75" x14ac:dyDescent="0.25">
      <c r="A158" s="339" t="s">
        <v>160</v>
      </c>
      <c r="B158" s="340" t="s">
        <v>161</v>
      </c>
      <c r="C158" s="341">
        <f t="shared" ref="C158:H158" si="96">C159+C162+C164</f>
        <v>943792</v>
      </c>
      <c r="D158" s="341">
        <f t="shared" si="96"/>
        <v>943791.64</v>
      </c>
      <c r="E158" s="341">
        <f t="shared" si="96"/>
        <v>0.36000000000058208</v>
      </c>
      <c r="F158" s="161">
        <f t="shared" si="84"/>
        <v>99.999961856002173</v>
      </c>
      <c r="G158" s="341">
        <f t="shared" si="96"/>
        <v>943792</v>
      </c>
      <c r="H158" s="341">
        <f t="shared" si="96"/>
        <v>943791.64</v>
      </c>
      <c r="I158" s="341">
        <f t="shared" si="82"/>
        <v>99.999961856002173</v>
      </c>
      <c r="J158" s="342"/>
      <c r="K158" s="342"/>
      <c r="L158" s="342"/>
      <c r="M158" s="342"/>
      <c r="N158" s="342"/>
      <c r="O158" s="342"/>
      <c r="P158" s="342"/>
      <c r="Q158" s="342"/>
      <c r="R158" s="342"/>
      <c r="S158" s="342"/>
      <c r="T158" s="342"/>
      <c r="U158" s="342"/>
      <c r="V158" s="342"/>
      <c r="W158" s="342"/>
      <c r="X158" s="342"/>
      <c r="Y158" s="342"/>
      <c r="Z158" s="342"/>
      <c r="AA158" s="342"/>
      <c r="AB158" s="342"/>
      <c r="AC158" s="336"/>
      <c r="AD158" s="336"/>
      <c r="AE158" s="336"/>
      <c r="AF158" s="336"/>
      <c r="AG158" s="336"/>
      <c r="AH158" s="336"/>
      <c r="AI158" s="336"/>
      <c r="AJ158" s="336"/>
      <c r="AK158" s="336"/>
      <c r="AL158" s="336"/>
      <c r="AM158" s="336"/>
      <c r="AN158" s="336"/>
      <c r="AO158" s="336"/>
      <c r="AP158" s="336"/>
      <c r="AQ158" s="336"/>
      <c r="AR158" s="336"/>
      <c r="AS158" s="336"/>
      <c r="AT158" s="336"/>
      <c r="AU158" s="336"/>
      <c r="AV158" s="336"/>
      <c r="AW158" s="336"/>
      <c r="AX158" s="336"/>
      <c r="AY158" s="336"/>
      <c r="AZ158" s="336"/>
      <c r="BA158" s="336"/>
      <c r="BB158" s="336"/>
      <c r="BC158" s="336"/>
      <c r="BD158" s="336"/>
      <c r="BE158" s="336"/>
      <c r="BF158" s="336"/>
      <c r="BG158" s="369"/>
      <c r="BH158" s="369"/>
    </row>
    <row r="159" spans="1:60" s="253" customFormat="1" ht="21" customHeight="1" x14ac:dyDescent="0.25">
      <c r="A159" s="231" t="s">
        <v>29</v>
      </c>
      <c r="B159" s="357">
        <v>225</v>
      </c>
      <c r="C159" s="210">
        <f t="shared" ref="C159:H159" si="97">SUM(C160:C161)</f>
        <v>181977</v>
      </c>
      <c r="D159" s="210">
        <f t="shared" si="97"/>
        <v>181976.64</v>
      </c>
      <c r="E159" s="210">
        <f t="shared" si="97"/>
        <v>0.36000000000058208</v>
      </c>
      <c r="F159" s="96">
        <f t="shared" si="84"/>
        <v>99.999802172802063</v>
      </c>
      <c r="G159" s="210">
        <f t="shared" si="97"/>
        <v>181977</v>
      </c>
      <c r="H159" s="210">
        <f t="shared" si="97"/>
        <v>181976.64</v>
      </c>
      <c r="I159" s="210">
        <f t="shared" si="82"/>
        <v>99.999802172802063</v>
      </c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  <c r="AB159" s="211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  <c r="AN159" s="189"/>
      <c r="AO159" s="189"/>
      <c r="AP159" s="189"/>
      <c r="AQ159" s="189"/>
      <c r="AR159" s="189"/>
      <c r="AS159" s="189"/>
      <c r="AT159" s="189"/>
      <c r="AU159" s="189"/>
      <c r="AV159" s="189"/>
      <c r="AW159" s="189"/>
      <c r="AX159" s="189"/>
      <c r="AY159" s="189"/>
      <c r="AZ159" s="189"/>
      <c r="BA159" s="189"/>
      <c r="BB159" s="189"/>
      <c r="BC159" s="189"/>
      <c r="BD159" s="189"/>
      <c r="BE159" s="189"/>
      <c r="BF159" s="189"/>
      <c r="BG159" s="252"/>
      <c r="BH159" s="252"/>
    </row>
    <row r="160" spans="1:60" s="237" customFormat="1" ht="18.75" x14ac:dyDescent="0.3">
      <c r="A160" s="254" t="s">
        <v>162</v>
      </c>
      <c r="B160" s="260">
        <v>2250125</v>
      </c>
      <c r="C160" s="221">
        <v>29577</v>
      </c>
      <c r="D160" s="187">
        <f t="shared" ref="D160:D161" si="98">H160</f>
        <v>29576.639999999999</v>
      </c>
      <c r="E160" s="187">
        <f t="shared" ref="E160:E161" si="99">C160-D160</f>
        <v>0.36000000000058208</v>
      </c>
      <c r="F160" s="75">
        <f t="shared" si="84"/>
        <v>99.998782838016027</v>
      </c>
      <c r="G160" s="187">
        <v>29577</v>
      </c>
      <c r="H160" s="187">
        <v>29576.639999999999</v>
      </c>
      <c r="I160" s="187">
        <f t="shared" si="82"/>
        <v>99.998782838016027</v>
      </c>
      <c r="J160" s="188"/>
      <c r="K160" s="188"/>
      <c r="L160" s="188"/>
      <c r="M160" s="188"/>
      <c r="N160" s="188"/>
      <c r="O160" s="188"/>
      <c r="P160" s="188"/>
      <c r="Q160" s="188"/>
      <c r="R160" s="188"/>
      <c r="S160" s="188"/>
      <c r="T160" s="188"/>
      <c r="U160" s="188"/>
      <c r="V160" s="188"/>
      <c r="W160" s="188"/>
      <c r="X160" s="188"/>
      <c r="Y160" s="188"/>
      <c r="Z160" s="188"/>
      <c r="AA160" s="188"/>
      <c r="AB160" s="188"/>
      <c r="AC160" s="222"/>
      <c r="AD160" s="235"/>
      <c r="AE160" s="235"/>
      <c r="AF160" s="235"/>
      <c r="AG160" s="235"/>
      <c r="AH160" s="235"/>
      <c r="AI160" s="235"/>
      <c r="AJ160" s="235"/>
      <c r="AK160" s="235"/>
      <c r="AL160" s="235"/>
      <c r="AM160" s="235"/>
      <c r="AN160" s="235"/>
      <c r="AO160" s="235"/>
      <c r="AP160" s="235"/>
      <c r="AQ160" s="235"/>
      <c r="AR160" s="235"/>
      <c r="AS160" s="235"/>
      <c r="AT160" s="235"/>
      <c r="AU160" s="235"/>
      <c r="AV160" s="235"/>
      <c r="AW160" s="235"/>
      <c r="AX160" s="235"/>
      <c r="AY160" s="235"/>
      <c r="AZ160" s="235"/>
      <c r="BA160" s="235"/>
      <c r="BB160" s="235"/>
      <c r="BC160" s="235"/>
      <c r="BD160" s="235"/>
      <c r="BE160" s="235"/>
      <c r="BF160" s="235"/>
      <c r="BG160" s="236"/>
      <c r="BH160" s="236"/>
    </row>
    <row r="161" spans="1:60" s="237" customFormat="1" ht="18.75" x14ac:dyDescent="0.3">
      <c r="A161" s="254" t="s">
        <v>163</v>
      </c>
      <c r="B161" s="260">
        <v>2250126</v>
      </c>
      <c r="C161" s="221">
        <v>152400</v>
      </c>
      <c r="D161" s="187">
        <f t="shared" si="98"/>
        <v>152400</v>
      </c>
      <c r="E161" s="187">
        <f t="shared" si="99"/>
        <v>0</v>
      </c>
      <c r="F161" s="75">
        <f t="shared" si="84"/>
        <v>100</v>
      </c>
      <c r="G161" s="187">
        <v>152400</v>
      </c>
      <c r="H161" s="187">
        <v>152400</v>
      </c>
      <c r="I161" s="187">
        <f t="shared" si="82"/>
        <v>100</v>
      </c>
      <c r="J161" s="188"/>
      <c r="K161" s="188"/>
      <c r="L161" s="188"/>
      <c r="M161" s="188"/>
      <c r="N161" s="188"/>
      <c r="O161" s="188"/>
      <c r="P161" s="188"/>
      <c r="Q161" s="188"/>
      <c r="R161" s="188"/>
      <c r="S161" s="188"/>
      <c r="T161" s="188"/>
      <c r="U161" s="188"/>
      <c r="V161" s="188"/>
      <c r="W161" s="188"/>
      <c r="X161" s="188"/>
      <c r="Y161" s="188"/>
      <c r="Z161" s="188"/>
      <c r="AA161" s="188"/>
      <c r="AB161" s="188"/>
      <c r="AC161" s="222"/>
      <c r="AD161" s="235"/>
      <c r="AE161" s="235"/>
      <c r="AF161" s="235"/>
      <c r="AG161" s="235"/>
      <c r="AH161" s="235"/>
      <c r="AI161" s="235"/>
      <c r="AJ161" s="235"/>
      <c r="AK161" s="235"/>
      <c r="AL161" s="235"/>
      <c r="AM161" s="235"/>
      <c r="AN161" s="235"/>
      <c r="AO161" s="235"/>
      <c r="AP161" s="235"/>
      <c r="AQ161" s="235"/>
      <c r="AR161" s="235"/>
      <c r="AS161" s="235"/>
      <c r="AT161" s="235"/>
      <c r="AU161" s="235"/>
      <c r="AV161" s="235"/>
      <c r="AW161" s="235"/>
      <c r="AX161" s="235"/>
      <c r="AY161" s="235"/>
      <c r="AZ161" s="235"/>
      <c r="BA161" s="235"/>
      <c r="BB161" s="235"/>
      <c r="BC161" s="235"/>
      <c r="BD161" s="235"/>
      <c r="BE161" s="235"/>
      <c r="BF161" s="235"/>
      <c r="BG161" s="236"/>
      <c r="BH161" s="236"/>
    </row>
    <row r="162" spans="1:60" s="372" customFormat="1" ht="21.75" customHeight="1" x14ac:dyDescent="0.3">
      <c r="A162" s="208" t="s">
        <v>31</v>
      </c>
      <c r="B162" s="209">
        <v>226</v>
      </c>
      <c r="C162" s="210">
        <f>SUM(C163:C163)</f>
        <v>615065</v>
      </c>
      <c r="D162" s="210">
        <f t="shared" ref="D162:H162" si="100">SUM(D163:D163)</f>
        <v>615065</v>
      </c>
      <c r="E162" s="210">
        <f t="shared" si="100"/>
        <v>0</v>
      </c>
      <c r="F162" s="96">
        <f t="shared" si="84"/>
        <v>100</v>
      </c>
      <c r="G162" s="210">
        <f t="shared" si="100"/>
        <v>615065</v>
      </c>
      <c r="H162" s="210">
        <f t="shared" si="100"/>
        <v>615065</v>
      </c>
      <c r="I162" s="210">
        <f t="shared" si="82"/>
        <v>100</v>
      </c>
      <c r="J162" s="211"/>
      <c r="K162" s="211"/>
      <c r="L162" s="211"/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/>
      <c r="X162" s="211"/>
      <c r="Y162" s="211"/>
      <c r="Z162" s="211"/>
      <c r="AA162" s="211"/>
      <c r="AB162" s="211"/>
      <c r="AC162" s="336"/>
      <c r="AD162" s="336"/>
      <c r="AE162" s="336"/>
      <c r="AF162" s="336"/>
      <c r="AG162" s="336"/>
      <c r="AH162" s="336"/>
      <c r="AI162" s="336"/>
      <c r="AJ162" s="336"/>
      <c r="AK162" s="336"/>
      <c r="AL162" s="336"/>
      <c r="AM162" s="336"/>
      <c r="AN162" s="336"/>
      <c r="AO162" s="336"/>
      <c r="AP162" s="336"/>
      <c r="AQ162" s="336"/>
      <c r="AR162" s="336"/>
      <c r="AS162" s="336"/>
      <c r="AT162" s="336"/>
      <c r="AU162" s="336"/>
      <c r="AV162" s="336"/>
      <c r="AW162" s="336"/>
      <c r="AX162" s="336"/>
      <c r="AY162" s="336"/>
      <c r="AZ162" s="336"/>
      <c r="BA162" s="336"/>
      <c r="BB162" s="336"/>
      <c r="BC162" s="336"/>
      <c r="BD162" s="336"/>
      <c r="BE162" s="336"/>
      <c r="BF162" s="336"/>
      <c r="BG162" s="371"/>
      <c r="BH162" s="371"/>
    </row>
    <row r="163" spans="1:60" s="248" customFormat="1" ht="18.75" x14ac:dyDescent="0.3">
      <c r="A163" s="373" t="s">
        <v>164</v>
      </c>
      <c r="B163" s="260">
        <v>2260096</v>
      </c>
      <c r="C163" s="221">
        <v>615065</v>
      </c>
      <c r="D163" s="243">
        <f>H163</f>
        <v>615065</v>
      </c>
      <c r="E163" s="243">
        <f>C163-D163</f>
        <v>0</v>
      </c>
      <c r="F163" s="75">
        <f t="shared" si="84"/>
        <v>100</v>
      </c>
      <c r="G163" s="243">
        <v>615065</v>
      </c>
      <c r="H163" s="243">
        <v>615065</v>
      </c>
      <c r="I163" s="243">
        <f t="shared" si="82"/>
        <v>100</v>
      </c>
      <c r="J163" s="244"/>
      <c r="K163" s="244"/>
      <c r="L163" s="244"/>
      <c r="M163" s="244"/>
      <c r="N163" s="244"/>
      <c r="O163" s="244"/>
      <c r="P163" s="244"/>
      <c r="Q163" s="244"/>
      <c r="R163" s="244"/>
      <c r="S163" s="244"/>
      <c r="T163" s="244"/>
      <c r="U163" s="244"/>
      <c r="V163" s="244"/>
      <c r="W163" s="244"/>
      <c r="X163" s="244"/>
      <c r="Y163" s="244"/>
      <c r="Z163" s="244"/>
      <c r="AA163" s="244"/>
      <c r="AB163" s="244"/>
      <c r="AC163" s="245"/>
      <c r="AD163" s="246"/>
      <c r="AE163" s="246"/>
      <c r="AF163" s="246"/>
      <c r="AG163" s="246"/>
      <c r="AH163" s="246"/>
      <c r="AI163" s="246"/>
      <c r="AJ163" s="246"/>
      <c r="AK163" s="246"/>
      <c r="AL163" s="246"/>
      <c r="AM163" s="246"/>
      <c r="AN163" s="246"/>
      <c r="AO163" s="246"/>
      <c r="AP163" s="246"/>
      <c r="AQ163" s="246"/>
      <c r="AR163" s="246"/>
      <c r="AS163" s="246"/>
      <c r="AT163" s="246"/>
      <c r="AU163" s="246"/>
      <c r="AV163" s="246"/>
      <c r="AW163" s="246"/>
      <c r="AX163" s="246"/>
      <c r="AY163" s="246"/>
      <c r="AZ163" s="246"/>
      <c r="BA163" s="246"/>
      <c r="BB163" s="246"/>
      <c r="BC163" s="246"/>
      <c r="BD163" s="246"/>
      <c r="BE163" s="246"/>
      <c r="BF163" s="246"/>
      <c r="BG163" s="247"/>
      <c r="BH163" s="247"/>
    </row>
    <row r="164" spans="1:60" s="253" customFormat="1" ht="21" customHeight="1" x14ac:dyDescent="0.25">
      <c r="A164" s="374" t="s">
        <v>40</v>
      </c>
      <c r="B164" s="375">
        <v>340</v>
      </c>
      <c r="C164" s="376">
        <f>C165</f>
        <v>146750</v>
      </c>
      <c r="D164" s="376">
        <f t="shared" ref="D164:H164" si="101">D165</f>
        <v>146750</v>
      </c>
      <c r="E164" s="376">
        <f t="shared" si="101"/>
        <v>0</v>
      </c>
      <c r="F164" s="120">
        <f t="shared" si="84"/>
        <v>100</v>
      </c>
      <c r="G164" s="376">
        <f t="shared" si="101"/>
        <v>146750</v>
      </c>
      <c r="H164" s="376">
        <f t="shared" si="101"/>
        <v>146750</v>
      </c>
      <c r="I164" s="376">
        <f t="shared" si="82"/>
        <v>100</v>
      </c>
      <c r="J164" s="377"/>
      <c r="K164" s="377"/>
      <c r="L164" s="377"/>
      <c r="M164" s="377"/>
      <c r="N164" s="377"/>
      <c r="O164" s="377"/>
      <c r="P164" s="377"/>
      <c r="Q164" s="377"/>
      <c r="R164" s="377"/>
      <c r="S164" s="377"/>
      <c r="T164" s="377"/>
      <c r="U164" s="377"/>
      <c r="V164" s="377"/>
      <c r="W164" s="377"/>
      <c r="X164" s="377"/>
      <c r="Y164" s="377"/>
      <c r="Z164" s="377"/>
      <c r="AA164" s="377"/>
      <c r="AB164" s="377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9"/>
      <c r="AQ164" s="189"/>
      <c r="AR164" s="189"/>
      <c r="AS164" s="189"/>
      <c r="AT164" s="189"/>
      <c r="AU164" s="189"/>
      <c r="AV164" s="189"/>
      <c r="AW164" s="189"/>
      <c r="AX164" s="189"/>
      <c r="AY164" s="189"/>
      <c r="AZ164" s="189"/>
      <c r="BA164" s="189"/>
      <c r="BB164" s="189"/>
      <c r="BC164" s="189"/>
      <c r="BD164" s="189"/>
      <c r="BE164" s="189"/>
      <c r="BF164" s="189"/>
      <c r="BG164" s="252"/>
      <c r="BH164" s="252"/>
    </row>
    <row r="165" spans="1:60" s="309" customFormat="1" ht="18.75" x14ac:dyDescent="0.25">
      <c r="A165" s="231" t="s">
        <v>132</v>
      </c>
      <c r="B165" s="357">
        <v>346</v>
      </c>
      <c r="C165" s="210">
        <f>SUM(C166:C166)</f>
        <v>146750</v>
      </c>
      <c r="D165" s="210">
        <f t="shared" ref="D165:H165" si="102">SUM(D166:D166)</f>
        <v>146750</v>
      </c>
      <c r="E165" s="210">
        <f t="shared" si="102"/>
        <v>0</v>
      </c>
      <c r="F165" s="96">
        <f t="shared" si="84"/>
        <v>100</v>
      </c>
      <c r="G165" s="210">
        <f t="shared" si="102"/>
        <v>146750</v>
      </c>
      <c r="H165" s="210">
        <f t="shared" si="102"/>
        <v>146750</v>
      </c>
      <c r="I165" s="210">
        <f t="shared" si="82"/>
        <v>100</v>
      </c>
      <c r="J165" s="211"/>
      <c r="K165" s="211"/>
      <c r="L165" s="211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  <c r="Z165" s="211"/>
      <c r="AA165" s="211"/>
      <c r="AB165" s="211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  <c r="AN165" s="189"/>
      <c r="AO165" s="189"/>
      <c r="AP165" s="189"/>
      <c r="AQ165" s="189"/>
      <c r="AR165" s="189"/>
      <c r="AS165" s="189"/>
      <c r="AT165" s="189"/>
      <c r="AU165" s="189"/>
      <c r="AV165" s="189"/>
      <c r="AW165" s="189"/>
      <c r="AX165" s="189"/>
      <c r="AY165" s="189"/>
      <c r="AZ165" s="189"/>
      <c r="BA165" s="189"/>
      <c r="BB165" s="189"/>
      <c r="BC165" s="189"/>
      <c r="BD165" s="189"/>
      <c r="BE165" s="189"/>
      <c r="BF165" s="189"/>
      <c r="BG165" s="308"/>
      <c r="BH165" s="308"/>
    </row>
    <row r="166" spans="1:60" s="329" customFormat="1" ht="60" customHeight="1" x14ac:dyDescent="0.3">
      <c r="A166" s="349" t="s">
        <v>130</v>
      </c>
      <c r="B166" s="220">
        <v>3460024</v>
      </c>
      <c r="C166" s="240">
        <v>146750</v>
      </c>
      <c r="D166" s="173">
        <f>H166</f>
        <v>146750</v>
      </c>
      <c r="E166" s="173">
        <f>C166-D166</f>
        <v>0</v>
      </c>
      <c r="F166" s="75">
        <f t="shared" si="84"/>
        <v>100</v>
      </c>
      <c r="G166" s="173">
        <v>146750</v>
      </c>
      <c r="H166" s="173">
        <v>146750</v>
      </c>
      <c r="I166" s="173">
        <f t="shared" si="82"/>
        <v>100</v>
      </c>
      <c r="J166" s="270"/>
      <c r="K166" s="270"/>
      <c r="L166" s="270"/>
      <c r="M166" s="270"/>
      <c r="N166" s="270"/>
      <c r="O166" s="270"/>
      <c r="P166" s="270"/>
      <c r="Q166" s="270"/>
      <c r="R166" s="270"/>
      <c r="S166" s="270"/>
      <c r="T166" s="270"/>
      <c r="U166" s="270"/>
      <c r="V166" s="270"/>
      <c r="W166" s="270"/>
      <c r="X166" s="270"/>
      <c r="Y166" s="270"/>
      <c r="Z166" s="270"/>
      <c r="AA166" s="270"/>
      <c r="AB166" s="270"/>
      <c r="AC166" s="326"/>
      <c r="AD166" s="327"/>
      <c r="AE166" s="327"/>
      <c r="AF166" s="327"/>
      <c r="AG166" s="327"/>
      <c r="AH166" s="327"/>
      <c r="AI166" s="327"/>
      <c r="AJ166" s="327"/>
      <c r="AK166" s="327"/>
      <c r="AL166" s="327"/>
      <c r="AM166" s="327"/>
      <c r="AN166" s="327"/>
      <c r="AO166" s="327"/>
      <c r="AP166" s="327"/>
      <c r="AQ166" s="327"/>
      <c r="AR166" s="327"/>
      <c r="AS166" s="327"/>
      <c r="AT166" s="327"/>
      <c r="AU166" s="327"/>
      <c r="AV166" s="327"/>
      <c r="AW166" s="327"/>
      <c r="AX166" s="327"/>
      <c r="AY166" s="327"/>
      <c r="AZ166" s="327"/>
      <c r="BA166" s="327"/>
      <c r="BB166" s="327"/>
      <c r="BC166" s="327"/>
      <c r="BD166" s="327"/>
      <c r="BE166" s="327"/>
      <c r="BF166" s="327"/>
      <c r="BG166" s="328"/>
      <c r="BH166" s="328"/>
    </row>
    <row r="167" spans="1:60" s="384" customFormat="1" ht="46.5" customHeight="1" x14ac:dyDescent="0.25">
      <c r="A167" s="378" t="s">
        <v>165</v>
      </c>
      <c r="B167" s="379" t="s">
        <v>166</v>
      </c>
      <c r="C167" s="380">
        <f>C67+C127+C142+C158</f>
        <v>6442615.4199999999</v>
      </c>
      <c r="D167" s="380">
        <f>D67+D127+D142+D158</f>
        <v>6438860.6499999994</v>
      </c>
      <c r="E167" s="380">
        <f>E67+E127+E142+E158</f>
        <v>3754.7700000001159</v>
      </c>
      <c r="F167" s="130">
        <f t="shared" si="84"/>
        <v>99.941719786837751</v>
      </c>
      <c r="G167" s="380">
        <f>G67+G127+G142+G158</f>
        <v>6442615.4199999999</v>
      </c>
      <c r="H167" s="380">
        <f>H67+H127+H142+H158</f>
        <v>6438860.6499999994</v>
      </c>
      <c r="I167" s="380">
        <f t="shared" si="82"/>
        <v>99.941719786837751</v>
      </c>
      <c r="J167" s="381"/>
      <c r="K167" s="381"/>
      <c r="L167" s="381"/>
      <c r="M167" s="381"/>
      <c r="N167" s="381"/>
      <c r="O167" s="381"/>
      <c r="P167" s="381"/>
      <c r="Q167" s="381"/>
      <c r="R167" s="381"/>
      <c r="S167" s="381"/>
      <c r="T167" s="381"/>
      <c r="U167" s="381"/>
      <c r="V167" s="381"/>
      <c r="W167" s="381"/>
      <c r="X167" s="381"/>
      <c r="Y167" s="381"/>
      <c r="Z167" s="381"/>
      <c r="AA167" s="381"/>
      <c r="AB167" s="381"/>
      <c r="AC167" s="382"/>
      <c r="AD167" s="382"/>
      <c r="AE167" s="382"/>
      <c r="AF167" s="382"/>
      <c r="AG167" s="382"/>
      <c r="AH167" s="382"/>
      <c r="AI167" s="382"/>
      <c r="AJ167" s="382"/>
      <c r="AK167" s="382"/>
      <c r="AL167" s="382"/>
      <c r="AM167" s="382"/>
      <c r="AN167" s="382"/>
      <c r="AO167" s="382"/>
      <c r="AP167" s="382"/>
      <c r="AQ167" s="382"/>
      <c r="AR167" s="382"/>
      <c r="AS167" s="382"/>
      <c r="AT167" s="382"/>
      <c r="AU167" s="382"/>
      <c r="AV167" s="382"/>
      <c r="AW167" s="382"/>
      <c r="AX167" s="382"/>
      <c r="AY167" s="382"/>
      <c r="AZ167" s="382"/>
      <c r="BA167" s="382"/>
      <c r="BB167" s="382"/>
      <c r="BC167" s="382"/>
      <c r="BD167" s="382"/>
      <c r="BE167" s="382"/>
      <c r="BF167" s="382"/>
      <c r="BG167" s="383"/>
      <c r="BH167" s="383"/>
    </row>
    <row r="168" spans="1:60" s="390" customFormat="1" ht="102" customHeight="1" x14ac:dyDescent="0.25">
      <c r="A168" s="385" t="s">
        <v>167</v>
      </c>
      <c r="B168" s="386" t="s">
        <v>168</v>
      </c>
      <c r="C168" s="387">
        <f t="shared" ref="C168:H168" si="103">C169+C184+C191</f>
        <v>1911772.85</v>
      </c>
      <c r="D168" s="387">
        <f t="shared" si="103"/>
        <v>1813321.95</v>
      </c>
      <c r="E168" s="387">
        <f t="shared" si="103"/>
        <v>98450.9</v>
      </c>
      <c r="F168" s="136">
        <f t="shared" si="84"/>
        <v>94.850282553180932</v>
      </c>
      <c r="G168" s="387">
        <f t="shared" si="103"/>
        <v>1911772.85</v>
      </c>
      <c r="H168" s="387">
        <f t="shared" si="103"/>
        <v>1911772.85</v>
      </c>
      <c r="I168" s="387">
        <f t="shared" si="82"/>
        <v>100</v>
      </c>
      <c r="J168" s="388"/>
      <c r="K168" s="388"/>
      <c r="L168" s="388"/>
      <c r="M168" s="388"/>
      <c r="N168" s="388"/>
      <c r="O168" s="388"/>
      <c r="P168" s="388"/>
      <c r="Q168" s="388"/>
      <c r="R168" s="388"/>
      <c r="S168" s="388"/>
      <c r="T168" s="388"/>
      <c r="U168" s="388"/>
      <c r="V168" s="388"/>
      <c r="W168" s="388"/>
      <c r="X168" s="388"/>
      <c r="Y168" s="388"/>
      <c r="Z168" s="388"/>
      <c r="AA168" s="388"/>
      <c r="AB168" s="388"/>
      <c r="AC168" s="336"/>
      <c r="AD168" s="336"/>
      <c r="AE168" s="336"/>
      <c r="AF168" s="336"/>
      <c r="AG168" s="336"/>
      <c r="AH168" s="336"/>
      <c r="AI168" s="336"/>
      <c r="AJ168" s="336"/>
      <c r="AK168" s="336"/>
      <c r="AL168" s="336"/>
      <c r="AM168" s="336"/>
      <c r="AN168" s="336"/>
      <c r="AO168" s="336"/>
      <c r="AP168" s="336"/>
      <c r="AQ168" s="336"/>
      <c r="AR168" s="336"/>
      <c r="AS168" s="336"/>
      <c r="AT168" s="336"/>
      <c r="AU168" s="336"/>
      <c r="AV168" s="336"/>
      <c r="AW168" s="336"/>
      <c r="AX168" s="336"/>
      <c r="AY168" s="336"/>
      <c r="AZ168" s="336"/>
      <c r="BA168" s="336"/>
      <c r="BB168" s="336"/>
      <c r="BC168" s="336"/>
      <c r="BD168" s="336"/>
      <c r="BE168" s="336"/>
      <c r="BF168" s="336"/>
      <c r="BG168" s="389"/>
      <c r="BH168" s="389"/>
    </row>
    <row r="169" spans="1:60" s="370" customFormat="1" ht="18.75" x14ac:dyDescent="0.25">
      <c r="A169" s="158" t="s">
        <v>169</v>
      </c>
      <c r="B169" s="391" t="s">
        <v>74</v>
      </c>
      <c r="C169" s="392">
        <f t="shared" ref="C169:H169" si="104">C170+C174+C178</f>
        <v>244236.85</v>
      </c>
      <c r="D169" s="392">
        <f t="shared" si="104"/>
        <v>145785.95000000001</v>
      </c>
      <c r="E169" s="392">
        <f t="shared" si="104"/>
        <v>98450.9</v>
      </c>
      <c r="F169" s="161">
        <f t="shared" si="84"/>
        <v>59.690398889438676</v>
      </c>
      <c r="G169" s="392">
        <f t="shared" si="104"/>
        <v>244236.85</v>
      </c>
      <c r="H169" s="392">
        <f t="shared" si="104"/>
        <v>244236.85</v>
      </c>
      <c r="I169" s="392">
        <f t="shared" si="82"/>
        <v>100</v>
      </c>
      <c r="J169" s="393"/>
      <c r="K169" s="393"/>
      <c r="L169" s="393"/>
      <c r="M169" s="393"/>
      <c r="N169" s="393"/>
      <c r="O169" s="393"/>
      <c r="P169" s="393"/>
      <c r="Q169" s="393"/>
      <c r="R169" s="393"/>
      <c r="S169" s="393"/>
      <c r="T169" s="393"/>
      <c r="U169" s="393"/>
      <c r="V169" s="393"/>
      <c r="W169" s="393"/>
      <c r="X169" s="393"/>
      <c r="Y169" s="393"/>
      <c r="Z169" s="393"/>
      <c r="AA169" s="393"/>
      <c r="AB169" s="393"/>
      <c r="AC169" s="336"/>
      <c r="AD169" s="336"/>
      <c r="AE169" s="336"/>
      <c r="AF169" s="336"/>
      <c r="AG169" s="336"/>
      <c r="AH169" s="336"/>
      <c r="AI169" s="336"/>
      <c r="AJ169" s="336"/>
      <c r="AK169" s="336"/>
      <c r="AL169" s="336"/>
      <c r="AM169" s="336"/>
      <c r="AN169" s="336"/>
      <c r="AO169" s="336"/>
      <c r="AP169" s="336"/>
      <c r="AQ169" s="336"/>
      <c r="AR169" s="336"/>
      <c r="AS169" s="336"/>
      <c r="AT169" s="336"/>
      <c r="AU169" s="336"/>
      <c r="AV169" s="336"/>
      <c r="AW169" s="336"/>
      <c r="AX169" s="336"/>
      <c r="AY169" s="336"/>
      <c r="AZ169" s="336"/>
      <c r="BA169" s="336"/>
      <c r="BB169" s="336"/>
      <c r="BC169" s="336"/>
      <c r="BD169" s="336"/>
      <c r="BE169" s="336"/>
      <c r="BF169" s="336"/>
      <c r="BG169" s="369"/>
      <c r="BH169" s="369"/>
    </row>
    <row r="170" spans="1:60" s="363" customFormat="1" ht="21" customHeight="1" x14ac:dyDescent="0.25">
      <c r="A170" s="231" t="s">
        <v>29</v>
      </c>
      <c r="B170" s="394" t="s">
        <v>170</v>
      </c>
      <c r="C170" s="307">
        <f>SUM(C171:C173)</f>
        <v>0</v>
      </c>
      <c r="D170" s="307">
        <f t="shared" ref="D170:H170" si="105">SUM(D171:D173)</f>
        <v>0</v>
      </c>
      <c r="E170" s="307">
        <f t="shared" si="105"/>
        <v>0</v>
      </c>
      <c r="F170" s="96" t="e">
        <f t="shared" si="84"/>
        <v>#DIV/0!</v>
      </c>
      <c r="G170" s="307">
        <f t="shared" si="105"/>
        <v>0</v>
      </c>
      <c r="H170" s="307">
        <f t="shared" si="105"/>
        <v>0</v>
      </c>
      <c r="I170" s="307" t="e">
        <f t="shared" si="82"/>
        <v>#DIV/0!</v>
      </c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313"/>
      <c r="AD170" s="313"/>
      <c r="AE170" s="313"/>
      <c r="AF170" s="313"/>
      <c r="AG170" s="313"/>
      <c r="AH170" s="313"/>
      <c r="AI170" s="313"/>
      <c r="AJ170" s="313"/>
      <c r="AK170" s="313"/>
      <c r="AL170" s="313"/>
      <c r="AM170" s="313"/>
      <c r="AN170" s="313"/>
      <c r="AO170" s="313"/>
      <c r="AP170" s="313"/>
      <c r="AQ170" s="313"/>
      <c r="AR170" s="313"/>
      <c r="AS170" s="313"/>
      <c r="AT170" s="313"/>
      <c r="AU170" s="313"/>
      <c r="AV170" s="313"/>
      <c r="AW170" s="313"/>
      <c r="AX170" s="313"/>
      <c r="AY170" s="313"/>
      <c r="AZ170" s="313"/>
      <c r="BA170" s="313"/>
      <c r="BB170" s="313"/>
      <c r="BC170" s="313"/>
      <c r="BD170" s="313"/>
      <c r="BE170" s="313"/>
      <c r="BF170" s="313"/>
      <c r="BG170" s="362"/>
      <c r="BH170" s="362"/>
    </row>
    <row r="171" spans="1:60" s="237" customFormat="1" ht="18.75" x14ac:dyDescent="0.3">
      <c r="A171" s="395" t="s">
        <v>171</v>
      </c>
      <c r="B171" s="260">
        <v>2250132</v>
      </c>
      <c r="C171" s="347"/>
      <c r="D171" s="187">
        <f t="shared" ref="D171:D173" si="106">H171</f>
        <v>0</v>
      </c>
      <c r="E171" s="187">
        <f t="shared" ref="E171:E173" si="107">C171-D171</f>
        <v>0</v>
      </c>
      <c r="F171" s="75" t="e">
        <f t="shared" si="84"/>
        <v>#DIV/0!</v>
      </c>
      <c r="G171" s="187"/>
      <c r="H171" s="187"/>
      <c r="I171" s="187" t="e">
        <f t="shared" si="82"/>
        <v>#DIV/0!</v>
      </c>
      <c r="J171" s="188"/>
      <c r="K171" s="188"/>
      <c r="L171" s="188"/>
      <c r="M171" s="188"/>
      <c r="N171" s="188"/>
      <c r="O171" s="188"/>
      <c r="P171" s="188"/>
      <c r="Q171" s="188"/>
      <c r="R171" s="188"/>
      <c r="S171" s="188"/>
      <c r="T171" s="188"/>
      <c r="U171" s="188"/>
      <c r="V171" s="188"/>
      <c r="W171" s="188"/>
      <c r="X171" s="188"/>
      <c r="Y171" s="188"/>
      <c r="Z171" s="188"/>
      <c r="AA171" s="188"/>
      <c r="AB171" s="188"/>
      <c r="AC171" s="222"/>
      <c r="AD171" s="235"/>
      <c r="AE171" s="235"/>
      <c r="AF171" s="235"/>
      <c r="AG171" s="235"/>
      <c r="AH171" s="235"/>
      <c r="AI171" s="235"/>
      <c r="AJ171" s="235"/>
      <c r="AK171" s="235"/>
      <c r="AL171" s="235"/>
      <c r="AM171" s="235"/>
      <c r="AN171" s="235"/>
      <c r="AO171" s="235"/>
      <c r="AP171" s="235"/>
      <c r="AQ171" s="235"/>
      <c r="AR171" s="235"/>
      <c r="AS171" s="235"/>
      <c r="AT171" s="235"/>
      <c r="AU171" s="235"/>
      <c r="AV171" s="235"/>
      <c r="AW171" s="235"/>
      <c r="AX171" s="235"/>
      <c r="AY171" s="235"/>
      <c r="AZ171" s="235"/>
      <c r="BA171" s="235"/>
      <c r="BB171" s="235"/>
      <c r="BC171" s="235"/>
      <c r="BD171" s="235"/>
      <c r="BE171" s="235"/>
      <c r="BF171" s="235"/>
      <c r="BG171" s="236"/>
      <c r="BH171" s="236"/>
    </row>
    <row r="172" spans="1:60" s="329" customFormat="1" ht="18.75" x14ac:dyDescent="0.3">
      <c r="A172" s="396" t="s">
        <v>172</v>
      </c>
      <c r="B172" s="220">
        <v>2250134</v>
      </c>
      <c r="C172" s="240"/>
      <c r="D172" s="173">
        <f t="shared" si="106"/>
        <v>0</v>
      </c>
      <c r="E172" s="173">
        <f t="shared" si="107"/>
        <v>0</v>
      </c>
      <c r="F172" s="75" t="e">
        <f t="shared" si="84"/>
        <v>#DIV/0!</v>
      </c>
      <c r="G172" s="173"/>
      <c r="H172" s="173"/>
      <c r="I172" s="173" t="e">
        <f t="shared" si="82"/>
        <v>#DIV/0!</v>
      </c>
      <c r="J172" s="270"/>
      <c r="K172" s="270"/>
      <c r="L172" s="270"/>
      <c r="M172" s="270"/>
      <c r="N172" s="270"/>
      <c r="O172" s="270"/>
      <c r="P172" s="270"/>
      <c r="Q172" s="270"/>
      <c r="R172" s="270"/>
      <c r="S172" s="270"/>
      <c r="T172" s="270"/>
      <c r="U172" s="270"/>
      <c r="V172" s="270"/>
      <c r="W172" s="270"/>
      <c r="X172" s="270"/>
      <c r="Y172" s="270"/>
      <c r="Z172" s="270"/>
      <c r="AA172" s="270"/>
      <c r="AB172" s="270"/>
      <c r="AC172" s="326"/>
      <c r="AD172" s="327"/>
      <c r="AE172" s="327"/>
      <c r="AF172" s="327"/>
      <c r="AG172" s="327"/>
      <c r="AH172" s="327"/>
      <c r="AI172" s="327"/>
      <c r="AJ172" s="327"/>
      <c r="AK172" s="327"/>
      <c r="AL172" s="327"/>
      <c r="AM172" s="327"/>
      <c r="AN172" s="327"/>
      <c r="AO172" s="327"/>
      <c r="AP172" s="327"/>
      <c r="AQ172" s="327"/>
      <c r="AR172" s="327"/>
      <c r="AS172" s="327"/>
      <c r="AT172" s="327"/>
      <c r="AU172" s="327"/>
      <c r="AV172" s="327"/>
      <c r="AW172" s="327"/>
      <c r="AX172" s="327"/>
      <c r="AY172" s="327"/>
      <c r="AZ172" s="327"/>
      <c r="BA172" s="327"/>
      <c r="BB172" s="327"/>
      <c r="BC172" s="327"/>
      <c r="BD172" s="327"/>
      <c r="BE172" s="327"/>
      <c r="BF172" s="327"/>
      <c r="BG172" s="328"/>
      <c r="BH172" s="328"/>
    </row>
    <row r="173" spans="1:60" s="248" customFormat="1" ht="18.75" x14ac:dyDescent="0.3">
      <c r="A173" s="348" t="s">
        <v>173</v>
      </c>
      <c r="B173" s="260">
        <v>2250135</v>
      </c>
      <c r="C173" s="346"/>
      <c r="D173" s="243">
        <f t="shared" si="106"/>
        <v>0</v>
      </c>
      <c r="E173" s="243">
        <f t="shared" si="107"/>
        <v>0</v>
      </c>
      <c r="F173" s="75" t="e">
        <f t="shared" si="84"/>
        <v>#DIV/0!</v>
      </c>
      <c r="G173" s="243"/>
      <c r="H173" s="243"/>
      <c r="I173" s="243" t="e">
        <f t="shared" si="82"/>
        <v>#DIV/0!</v>
      </c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4"/>
      <c r="Z173" s="244"/>
      <c r="AA173" s="244"/>
      <c r="AB173" s="244"/>
      <c r="AC173" s="245"/>
      <c r="AD173" s="246"/>
      <c r="AE173" s="246"/>
      <c r="AF173" s="246"/>
      <c r="AG173" s="246"/>
      <c r="AH173" s="246"/>
      <c r="AI173" s="246"/>
      <c r="AJ173" s="246"/>
      <c r="AK173" s="246"/>
      <c r="AL173" s="246"/>
      <c r="AM173" s="246"/>
      <c r="AN173" s="246"/>
      <c r="AO173" s="246"/>
      <c r="AP173" s="246"/>
      <c r="AQ173" s="246"/>
      <c r="AR173" s="246"/>
      <c r="AS173" s="246"/>
      <c r="AT173" s="246"/>
      <c r="AU173" s="246"/>
      <c r="AV173" s="246"/>
      <c r="AW173" s="246"/>
      <c r="AX173" s="246"/>
      <c r="AY173" s="246"/>
      <c r="AZ173" s="246"/>
      <c r="BA173" s="246"/>
      <c r="BB173" s="246"/>
      <c r="BC173" s="246"/>
      <c r="BD173" s="246"/>
      <c r="BE173" s="246"/>
      <c r="BF173" s="246"/>
      <c r="BG173" s="247"/>
      <c r="BH173" s="247"/>
    </row>
    <row r="174" spans="1:60" s="363" customFormat="1" ht="24" customHeight="1" x14ac:dyDescent="0.25">
      <c r="A174" s="208" t="s">
        <v>31</v>
      </c>
      <c r="B174" s="394" t="s">
        <v>174</v>
      </c>
      <c r="C174" s="307">
        <f t="shared" ref="C174:H174" si="108">SUM(C175:C177)</f>
        <v>12000</v>
      </c>
      <c r="D174" s="307">
        <f t="shared" si="108"/>
        <v>12000</v>
      </c>
      <c r="E174" s="307">
        <f t="shared" si="108"/>
        <v>0</v>
      </c>
      <c r="F174" s="96">
        <f t="shared" si="84"/>
        <v>100</v>
      </c>
      <c r="G174" s="307">
        <f t="shared" si="108"/>
        <v>12000</v>
      </c>
      <c r="H174" s="307">
        <f t="shared" si="108"/>
        <v>12000</v>
      </c>
      <c r="I174" s="307">
        <f t="shared" si="82"/>
        <v>100</v>
      </c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313"/>
      <c r="AD174" s="313"/>
      <c r="AE174" s="313"/>
      <c r="AF174" s="313"/>
      <c r="AG174" s="313"/>
      <c r="AH174" s="313"/>
      <c r="AI174" s="313"/>
      <c r="AJ174" s="313"/>
      <c r="AK174" s="313"/>
      <c r="AL174" s="313"/>
      <c r="AM174" s="313"/>
      <c r="AN174" s="313"/>
      <c r="AO174" s="313"/>
      <c r="AP174" s="313"/>
      <c r="AQ174" s="313"/>
      <c r="AR174" s="313"/>
      <c r="AS174" s="313"/>
      <c r="AT174" s="313"/>
      <c r="AU174" s="313"/>
      <c r="AV174" s="313"/>
      <c r="AW174" s="313"/>
      <c r="AX174" s="313"/>
      <c r="AY174" s="313"/>
      <c r="AZ174" s="313"/>
      <c r="BA174" s="313"/>
      <c r="BB174" s="313"/>
      <c r="BC174" s="313"/>
      <c r="BD174" s="313"/>
      <c r="BE174" s="313"/>
      <c r="BF174" s="313"/>
      <c r="BG174" s="362"/>
      <c r="BH174" s="362"/>
    </row>
    <row r="175" spans="1:60" s="398" customFormat="1" ht="18.75" x14ac:dyDescent="0.3">
      <c r="A175" s="348" t="s">
        <v>175</v>
      </c>
      <c r="B175" s="277">
        <v>2260048</v>
      </c>
      <c r="C175" s="346"/>
      <c r="D175" s="243">
        <f t="shared" ref="D175:D177" si="109">H175</f>
        <v>0</v>
      </c>
      <c r="E175" s="243">
        <f t="shared" ref="E175:E177" si="110">C175-D175</f>
        <v>0</v>
      </c>
      <c r="F175" s="75" t="e">
        <f t="shared" si="84"/>
        <v>#DIV/0!</v>
      </c>
      <c r="G175" s="243"/>
      <c r="H175" s="243"/>
      <c r="I175" s="243" t="e">
        <f t="shared" si="82"/>
        <v>#DIV/0!</v>
      </c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313"/>
      <c r="AD175" s="314"/>
      <c r="AE175" s="314"/>
      <c r="AF175" s="314"/>
      <c r="AG175" s="314"/>
      <c r="AH175" s="314"/>
      <c r="AI175" s="314"/>
      <c r="AJ175" s="314"/>
      <c r="AK175" s="314"/>
      <c r="AL175" s="314"/>
      <c r="AM175" s="314"/>
      <c r="AN175" s="314"/>
      <c r="AO175" s="314"/>
      <c r="AP175" s="314"/>
      <c r="AQ175" s="314"/>
      <c r="AR175" s="314"/>
      <c r="AS175" s="314"/>
      <c r="AT175" s="314"/>
      <c r="AU175" s="314"/>
      <c r="AV175" s="314"/>
      <c r="AW175" s="314"/>
      <c r="AX175" s="314"/>
      <c r="AY175" s="314"/>
      <c r="AZ175" s="314"/>
      <c r="BA175" s="314"/>
      <c r="BB175" s="314"/>
      <c r="BC175" s="314"/>
      <c r="BD175" s="314"/>
      <c r="BE175" s="314"/>
      <c r="BF175" s="314"/>
      <c r="BG175" s="397"/>
      <c r="BH175" s="397"/>
    </row>
    <row r="176" spans="1:60" s="237" customFormat="1" ht="31.5" x14ac:dyDescent="0.3">
      <c r="A176" s="366" t="s">
        <v>176</v>
      </c>
      <c r="B176" s="255">
        <v>2260336</v>
      </c>
      <c r="C176" s="221">
        <v>12000</v>
      </c>
      <c r="D176" s="187">
        <f t="shared" si="109"/>
        <v>12000</v>
      </c>
      <c r="E176" s="187">
        <f t="shared" si="110"/>
        <v>0</v>
      </c>
      <c r="F176" s="75">
        <f t="shared" si="84"/>
        <v>100</v>
      </c>
      <c r="G176" s="187">
        <v>12000</v>
      </c>
      <c r="H176" s="187">
        <v>12000</v>
      </c>
      <c r="I176" s="187">
        <f t="shared" si="82"/>
        <v>100</v>
      </c>
      <c r="J176" s="188"/>
      <c r="K176" s="188"/>
      <c r="L176" s="188"/>
      <c r="M176" s="188"/>
      <c r="N176" s="188"/>
      <c r="O176" s="188"/>
      <c r="P176" s="188"/>
      <c r="Q176" s="188"/>
      <c r="R176" s="188"/>
      <c r="S176" s="188"/>
      <c r="T176" s="188"/>
      <c r="U176" s="188"/>
      <c r="V176" s="188"/>
      <c r="W176" s="188"/>
      <c r="X176" s="188"/>
      <c r="Y176" s="188"/>
      <c r="Z176" s="188"/>
      <c r="AA176" s="188"/>
      <c r="AB176" s="188"/>
      <c r="AC176" s="222"/>
      <c r="AD176" s="235"/>
      <c r="AE176" s="235"/>
      <c r="AF176" s="235"/>
      <c r="AG176" s="235"/>
      <c r="AH176" s="235"/>
      <c r="AI176" s="235"/>
      <c r="AJ176" s="235"/>
      <c r="AK176" s="235"/>
      <c r="AL176" s="235"/>
      <c r="AM176" s="235"/>
      <c r="AN176" s="235"/>
      <c r="AO176" s="235"/>
      <c r="AP176" s="235"/>
      <c r="AQ176" s="235"/>
      <c r="AR176" s="235"/>
      <c r="AS176" s="235"/>
      <c r="AT176" s="235"/>
      <c r="AU176" s="235"/>
      <c r="AV176" s="235"/>
      <c r="AW176" s="235"/>
      <c r="AX176" s="235"/>
      <c r="AY176" s="235"/>
      <c r="AZ176" s="235"/>
      <c r="BA176" s="235"/>
      <c r="BB176" s="235"/>
      <c r="BC176" s="235"/>
      <c r="BD176" s="235"/>
      <c r="BE176" s="235"/>
      <c r="BF176" s="235"/>
      <c r="BG176" s="236"/>
      <c r="BH176" s="236"/>
    </row>
    <row r="177" spans="1:60" s="248" customFormat="1" ht="18.75" x14ac:dyDescent="0.3">
      <c r="A177" s="345" t="s">
        <v>177</v>
      </c>
      <c r="B177" s="277">
        <v>2260441</v>
      </c>
      <c r="C177" s="240"/>
      <c r="D177" s="243">
        <f t="shared" si="109"/>
        <v>0</v>
      </c>
      <c r="E177" s="243">
        <f t="shared" si="110"/>
        <v>0</v>
      </c>
      <c r="F177" s="75" t="e">
        <f t="shared" si="84"/>
        <v>#DIV/0!</v>
      </c>
      <c r="G177" s="243"/>
      <c r="H177" s="243"/>
      <c r="I177" s="243" t="e">
        <f t="shared" si="82"/>
        <v>#DIV/0!</v>
      </c>
      <c r="J177" s="244"/>
      <c r="K177" s="244"/>
      <c r="L177" s="244"/>
      <c r="M177" s="244"/>
      <c r="N177" s="244"/>
      <c r="O177" s="244"/>
      <c r="P177" s="244"/>
      <c r="Q177" s="244"/>
      <c r="R177" s="244"/>
      <c r="S177" s="244"/>
      <c r="T177" s="244"/>
      <c r="U177" s="244"/>
      <c r="V177" s="244"/>
      <c r="W177" s="244"/>
      <c r="X177" s="244"/>
      <c r="Y177" s="244"/>
      <c r="Z177" s="244"/>
      <c r="AA177" s="244"/>
      <c r="AB177" s="244"/>
      <c r="AC177" s="245"/>
      <c r="AD177" s="246"/>
      <c r="AE177" s="246"/>
      <c r="AF177" s="246"/>
      <c r="AG177" s="246"/>
      <c r="AH177" s="246"/>
      <c r="AI177" s="246"/>
      <c r="AJ177" s="246"/>
      <c r="AK177" s="246"/>
      <c r="AL177" s="246"/>
      <c r="AM177" s="246"/>
      <c r="AN177" s="246"/>
      <c r="AO177" s="246"/>
      <c r="AP177" s="246"/>
      <c r="AQ177" s="246"/>
      <c r="AR177" s="246"/>
      <c r="AS177" s="246"/>
      <c r="AT177" s="246"/>
      <c r="AU177" s="246"/>
      <c r="AV177" s="246"/>
      <c r="AW177" s="246"/>
      <c r="AX177" s="246"/>
      <c r="AY177" s="246"/>
      <c r="AZ177" s="246"/>
      <c r="BA177" s="246"/>
      <c r="BB177" s="246"/>
      <c r="BC177" s="246"/>
      <c r="BD177" s="246"/>
      <c r="BE177" s="246"/>
      <c r="BF177" s="246"/>
      <c r="BG177" s="247"/>
      <c r="BH177" s="247"/>
    </row>
    <row r="178" spans="1:60" s="253" customFormat="1" ht="21.75" customHeight="1" x14ac:dyDescent="0.25">
      <c r="A178" s="231" t="s">
        <v>35</v>
      </c>
      <c r="B178" s="399" t="s">
        <v>178</v>
      </c>
      <c r="C178" s="307">
        <f t="shared" ref="C178:H178" si="111">SUM(C179:C183)</f>
        <v>232236.85</v>
      </c>
      <c r="D178" s="307">
        <f t="shared" si="111"/>
        <v>133785.95000000001</v>
      </c>
      <c r="E178" s="307">
        <f t="shared" si="111"/>
        <v>98450.9</v>
      </c>
      <c r="F178" s="96">
        <f t="shared" si="84"/>
        <v>57.607545917023941</v>
      </c>
      <c r="G178" s="307">
        <f t="shared" si="111"/>
        <v>232236.85</v>
      </c>
      <c r="H178" s="307">
        <f t="shared" si="111"/>
        <v>232236.85</v>
      </c>
      <c r="I178" s="307">
        <f t="shared" si="82"/>
        <v>100</v>
      </c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189"/>
      <c r="AD178" s="189"/>
      <c r="AE178" s="189"/>
      <c r="AF178" s="189"/>
      <c r="AG178" s="189"/>
      <c r="AH178" s="189"/>
      <c r="AI178" s="189"/>
      <c r="AJ178" s="189"/>
      <c r="AK178" s="189"/>
      <c r="AL178" s="189"/>
      <c r="AM178" s="189"/>
      <c r="AN178" s="189"/>
      <c r="AO178" s="189"/>
      <c r="AP178" s="189"/>
      <c r="AQ178" s="189"/>
      <c r="AR178" s="189"/>
      <c r="AS178" s="189"/>
      <c r="AT178" s="189"/>
      <c r="AU178" s="189"/>
      <c r="AV178" s="189"/>
      <c r="AW178" s="189"/>
      <c r="AX178" s="189"/>
      <c r="AY178" s="189"/>
      <c r="AZ178" s="189"/>
      <c r="BA178" s="189"/>
      <c r="BB178" s="189"/>
      <c r="BC178" s="189"/>
      <c r="BD178" s="189"/>
      <c r="BE178" s="189"/>
      <c r="BF178" s="189"/>
      <c r="BG178" s="252"/>
      <c r="BH178" s="252"/>
    </row>
    <row r="179" spans="1:60" s="237" customFormat="1" ht="31.5" x14ac:dyDescent="0.3">
      <c r="A179" s="368" t="s">
        <v>179</v>
      </c>
      <c r="B179" s="400">
        <v>3100014</v>
      </c>
      <c r="C179" s="346">
        <v>133785.95000000001</v>
      </c>
      <c r="D179" s="187">
        <f t="shared" ref="D179:D183" si="112">H179</f>
        <v>133785.95000000001</v>
      </c>
      <c r="E179" s="187">
        <f t="shared" ref="E179:E183" si="113">C179-D179</f>
        <v>0</v>
      </c>
      <c r="F179" s="75">
        <f t="shared" si="84"/>
        <v>100</v>
      </c>
      <c r="G179" s="187">
        <v>133785.95000000001</v>
      </c>
      <c r="H179" s="187">
        <v>133785.95000000001</v>
      </c>
      <c r="I179" s="187">
        <f t="shared" si="82"/>
        <v>100</v>
      </c>
      <c r="J179" s="188"/>
      <c r="K179" s="188"/>
      <c r="L179" s="188"/>
      <c r="M179" s="188"/>
      <c r="N179" s="188"/>
      <c r="O179" s="188"/>
      <c r="P179" s="188"/>
      <c r="Q179" s="188"/>
      <c r="R179" s="188"/>
      <c r="S179" s="188"/>
      <c r="T179" s="188"/>
      <c r="U179" s="188"/>
      <c r="V179" s="188"/>
      <c r="W179" s="188"/>
      <c r="X179" s="188"/>
      <c r="Y179" s="188"/>
      <c r="Z179" s="188"/>
      <c r="AA179" s="188"/>
      <c r="AB179" s="188"/>
      <c r="AC179" s="222"/>
      <c r="AD179" s="235"/>
      <c r="AE179" s="235"/>
      <c r="AF179" s="235"/>
      <c r="AG179" s="235"/>
      <c r="AH179" s="235"/>
      <c r="AI179" s="235"/>
      <c r="AJ179" s="235"/>
      <c r="AK179" s="235"/>
      <c r="AL179" s="235"/>
      <c r="AM179" s="235"/>
      <c r="AN179" s="235"/>
      <c r="AO179" s="235"/>
      <c r="AP179" s="235"/>
      <c r="AQ179" s="235"/>
      <c r="AR179" s="235"/>
      <c r="AS179" s="235"/>
      <c r="AT179" s="235"/>
      <c r="AU179" s="235"/>
      <c r="AV179" s="235"/>
      <c r="AW179" s="235"/>
      <c r="AX179" s="235"/>
      <c r="AY179" s="235"/>
      <c r="AZ179" s="235"/>
      <c r="BA179" s="235"/>
      <c r="BB179" s="235"/>
      <c r="BC179" s="235"/>
      <c r="BD179" s="235"/>
      <c r="BE179" s="235"/>
      <c r="BF179" s="235"/>
      <c r="BG179" s="236"/>
      <c r="BH179" s="236"/>
    </row>
    <row r="180" spans="1:60" s="237" customFormat="1" ht="31.5" x14ac:dyDescent="0.3">
      <c r="A180" s="368" t="s">
        <v>180</v>
      </c>
      <c r="B180" s="400">
        <v>3100004</v>
      </c>
      <c r="C180" s="346">
        <v>98450.9</v>
      </c>
      <c r="D180" s="187"/>
      <c r="E180" s="187">
        <f t="shared" si="113"/>
        <v>98450.9</v>
      </c>
      <c r="F180" s="75">
        <f t="shared" si="84"/>
        <v>0</v>
      </c>
      <c r="G180" s="187">
        <v>98450.9</v>
      </c>
      <c r="H180" s="187">
        <v>98450.9</v>
      </c>
      <c r="I180" s="187">
        <f t="shared" si="82"/>
        <v>100</v>
      </c>
      <c r="J180" s="188"/>
      <c r="K180" s="188"/>
      <c r="L180" s="188"/>
      <c r="M180" s="188"/>
      <c r="N180" s="188"/>
      <c r="O180" s="188"/>
      <c r="P180" s="188"/>
      <c r="Q180" s="188"/>
      <c r="R180" s="188"/>
      <c r="S180" s="188"/>
      <c r="T180" s="188"/>
      <c r="U180" s="188"/>
      <c r="V180" s="188"/>
      <c r="W180" s="188"/>
      <c r="X180" s="188"/>
      <c r="Y180" s="188"/>
      <c r="Z180" s="188"/>
      <c r="AA180" s="188"/>
      <c r="AB180" s="188"/>
      <c r="AC180" s="222"/>
      <c r="AD180" s="235"/>
      <c r="AE180" s="235"/>
      <c r="AF180" s="235"/>
      <c r="AG180" s="235"/>
      <c r="AH180" s="235"/>
      <c r="AI180" s="235"/>
      <c r="AJ180" s="235"/>
      <c r="AK180" s="235"/>
      <c r="AL180" s="235"/>
      <c r="AM180" s="235"/>
      <c r="AN180" s="235"/>
      <c r="AO180" s="235"/>
      <c r="AP180" s="235"/>
      <c r="AQ180" s="235"/>
      <c r="AR180" s="235"/>
      <c r="AS180" s="235"/>
      <c r="AT180" s="235"/>
      <c r="AU180" s="235"/>
      <c r="AV180" s="235"/>
      <c r="AW180" s="235"/>
      <c r="AX180" s="235"/>
      <c r="AY180" s="235"/>
      <c r="AZ180" s="235"/>
      <c r="BA180" s="235"/>
      <c r="BB180" s="235"/>
      <c r="BC180" s="235"/>
      <c r="BD180" s="235"/>
      <c r="BE180" s="235"/>
      <c r="BF180" s="235"/>
      <c r="BG180" s="236"/>
      <c r="BH180" s="236"/>
    </row>
    <row r="181" spans="1:60" s="237" customFormat="1" ht="18.75" x14ac:dyDescent="0.3">
      <c r="A181" s="368" t="s">
        <v>181</v>
      </c>
      <c r="B181" s="400">
        <v>3100026</v>
      </c>
      <c r="C181" s="346"/>
      <c r="D181" s="187">
        <f t="shared" ref="D181:D182" si="114">H181</f>
        <v>0</v>
      </c>
      <c r="E181" s="187">
        <f t="shared" si="113"/>
        <v>0</v>
      </c>
      <c r="F181" s="75" t="e">
        <f t="shared" si="84"/>
        <v>#DIV/0!</v>
      </c>
      <c r="G181" s="187"/>
      <c r="H181" s="187"/>
      <c r="I181" s="187" t="e">
        <f t="shared" si="82"/>
        <v>#DIV/0!</v>
      </c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  <c r="T181" s="188"/>
      <c r="U181" s="188"/>
      <c r="V181" s="188"/>
      <c r="W181" s="188"/>
      <c r="X181" s="188"/>
      <c r="Y181" s="188"/>
      <c r="Z181" s="188"/>
      <c r="AA181" s="188"/>
      <c r="AB181" s="188"/>
      <c r="AC181" s="222"/>
      <c r="AD181" s="235"/>
      <c r="AE181" s="235"/>
      <c r="AF181" s="235"/>
      <c r="AG181" s="235"/>
      <c r="AH181" s="235"/>
      <c r="AI181" s="235"/>
      <c r="AJ181" s="235"/>
      <c r="AK181" s="235"/>
      <c r="AL181" s="235"/>
      <c r="AM181" s="235"/>
      <c r="AN181" s="235"/>
      <c r="AO181" s="235"/>
      <c r="AP181" s="235"/>
      <c r="AQ181" s="235"/>
      <c r="AR181" s="235"/>
      <c r="AS181" s="235"/>
      <c r="AT181" s="235"/>
      <c r="AU181" s="235"/>
      <c r="AV181" s="235"/>
      <c r="AW181" s="235"/>
      <c r="AX181" s="235"/>
      <c r="AY181" s="235"/>
      <c r="AZ181" s="235"/>
      <c r="BA181" s="235"/>
      <c r="BB181" s="235"/>
      <c r="BC181" s="235"/>
      <c r="BD181" s="235"/>
      <c r="BE181" s="235"/>
      <c r="BF181" s="235"/>
      <c r="BG181" s="236"/>
      <c r="BH181" s="236"/>
    </row>
    <row r="182" spans="1:60" s="329" customFormat="1" ht="18.75" x14ac:dyDescent="0.3">
      <c r="A182" s="368" t="s">
        <v>182</v>
      </c>
      <c r="B182" s="277">
        <v>3100039</v>
      </c>
      <c r="C182" s="346"/>
      <c r="D182" s="187">
        <f t="shared" si="114"/>
        <v>0</v>
      </c>
      <c r="E182" s="187">
        <f t="shared" si="113"/>
        <v>0</v>
      </c>
      <c r="F182" s="75" t="e">
        <f t="shared" si="84"/>
        <v>#DIV/0!</v>
      </c>
      <c r="G182" s="173"/>
      <c r="H182" s="173"/>
      <c r="I182" s="187" t="e">
        <f t="shared" si="82"/>
        <v>#DIV/0!</v>
      </c>
      <c r="J182" s="270"/>
      <c r="K182" s="270"/>
      <c r="L182" s="270"/>
      <c r="M182" s="270"/>
      <c r="N182" s="270"/>
      <c r="O182" s="270"/>
      <c r="P182" s="270"/>
      <c r="Q182" s="270"/>
      <c r="R182" s="270"/>
      <c r="S182" s="270"/>
      <c r="T182" s="270"/>
      <c r="U182" s="270"/>
      <c r="V182" s="270"/>
      <c r="W182" s="270"/>
      <c r="X182" s="270"/>
      <c r="Y182" s="270"/>
      <c r="Z182" s="270"/>
      <c r="AA182" s="270"/>
      <c r="AB182" s="270"/>
      <c r="AC182" s="326"/>
      <c r="AD182" s="327"/>
      <c r="AE182" s="327"/>
      <c r="AF182" s="327"/>
      <c r="AG182" s="327"/>
      <c r="AH182" s="327"/>
      <c r="AI182" s="327"/>
      <c r="AJ182" s="327"/>
      <c r="AK182" s="327"/>
      <c r="AL182" s="327"/>
      <c r="AM182" s="327"/>
      <c r="AN182" s="327"/>
      <c r="AO182" s="327"/>
      <c r="AP182" s="327"/>
      <c r="AQ182" s="327"/>
      <c r="AR182" s="327"/>
      <c r="AS182" s="327"/>
      <c r="AT182" s="327"/>
      <c r="AU182" s="327"/>
      <c r="AV182" s="327"/>
      <c r="AW182" s="327"/>
      <c r="AX182" s="327"/>
      <c r="AY182" s="327"/>
      <c r="AZ182" s="327"/>
      <c r="BA182" s="327"/>
      <c r="BB182" s="327"/>
      <c r="BC182" s="327"/>
      <c r="BD182" s="327"/>
      <c r="BE182" s="327"/>
      <c r="BF182" s="327"/>
      <c r="BG182" s="328"/>
      <c r="BH182" s="328"/>
    </row>
    <row r="183" spans="1:60" s="401" customFormat="1" ht="18.75" x14ac:dyDescent="0.3">
      <c r="A183" s="256" t="s">
        <v>183</v>
      </c>
      <c r="B183" s="304">
        <v>3100121</v>
      </c>
      <c r="C183" s="347"/>
      <c r="D183" s="187">
        <f t="shared" si="112"/>
        <v>0</v>
      </c>
      <c r="E183" s="187">
        <f t="shared" si="113"/>
        <v>0</v>
      </c>
      <c r="F183" s="75" t="e">
        <f t="shared" si="84"/>
        <v>#DIV/0!</v>
      </c>
      <c r="G183" s="187"/>
      <c r="H183" s="187"/>
      <c r="I183" s="187" t="e">
        <f t="shared" si="82"/>
        <v>#DIV/0!</v>
      </c>
      <c r="J183" s="188"/>
      <c r="K183" s="188"/>
      <c r="L183" s="188"/>
      <c r="M183" s="188"/>
      <c r="N183" s="188"/>
      <c r="O183" s="188"/>
      <c r="P183" s="188"/>
      <c r="Q183" s="188"/>
      <c r="R183" s="188"/>
      <c r="S183" s="188"/>
      <c r="T183" s="188"/>
      <c r="U183" s="188"/>
      <c r="V183" s="188"/>
      <c r="W183" s="188"/>
      <c r="X183" s="188"/>
      <c r="Y183" s="188"/>
      <c r="Z183" s="188"/>
      <c r="AA183" s="188"/>
      <c r="AB183" s="188"/>
      <c r="AC183" s="222"/>
      <c r="AD183" s="235"/>
      <c r="AE183" s="235"/>
      <c r="AF183" s="235"/>
      <c r="AG183" s="235"/>
      <c r="AH183" s="235"/>
      <c r="AI183" s="235"/>
      <c r="AJ183" s="235"/>
      <c r="AK183" s="235"/>
      <c r="AL183" s="235"/>
      <c r="AM183" s="235"/>
      <c r="AN183" s="235"/>
      <c r="AO183" s="235"/>
      <c r="AP183" s="235"/>
      <c r="AQ183" s="235"/>
      <c r="AR183" s="235"/>
      <c r="AS183" s="235"/>
      <c r="AT183" s="235"/>
      <c r="AU183" s="235"/>
      <c r="AV183" s="235"/>
      <c r="AW183" s="235"/>
      <c r="AX183" s="235"/>
      <c r="AY183" s="235"/>
      <c r="AZ183" s="235"/>
      <c r="BA183" s="235"/>
      <c r="BB183" s="235"/>
      <c r="BC183" s="235"/>
      <c r="BD183" s="235"/>
      <c r="BE183" s="235"/>
      <c r="BF183" s="235"/>
      <c r="BG183" s="235"/>
      <c r="BH183" s="235"/>
    </row>
    <row r="184" spans="1:60" s="370" customFormat="1" ht="18.75" x14ac:dyDescent="0.25">
      <c r="A184" s="402" t="s">
        <v>184</v>
      </c>
      <c r="B184" s="391" t="s">
        <v>149</v>
      </c>
      <c r="C184" s="392">
        <f>C185+C187+C189</f>
        <v>1667536</v>
      </c>
      <c r="D184" s="392">
        <f t="shared" ref="D184:H184" si="115">D185+D187+D189</f>
        <v>1667536</v>
      </c>
      <c r="E184" s="392">
        <f t="shared" si="115"/>
        <v>0</v>
      </c>
      <c r="F184" s="161">
        <f t="shared" si="84"/>
        <v>100</v>
      </c>
      <c r="G184" s="392">
        <f t="shared" si="115"/>
        <v>1667536</v>
      </c>
      <c r="H184" s="392">
        <f t="shared" si="115"/>
        <v>1667536</v>
      </c>
      <c r="I184" s="392">
        <f t="shared" si="82"/>
        <v>100</v>
      </c>
      <c r="J184" s="393"/>
      <c r="K184" s="393"/>
      <c r="L184" s="393"/>
      <c r="M184" s="393"/>
      <c r="N184" s="393"/>
      <c r="O184" s="393"/>
      <c r="P184" s="393"/>
      <c r="Q184" s="393"/>
      <c r="R184" s="393"/>
      <c r="S184" s="393"/>
      <c r="T184" s="393"/>
      <c r="U184" s="393"/>
      <c r="V184" s="393"/>
      <c r="W184" s="393"/>
      <c r="X184" s="393"/>
      <c r="Y184" s="393"/>
      <c r="Z184" s="393"/>
      <c r="AA184" s="393"/>
      <c r="AB184" s="393"/>
      <c r="AC184" s="336"/>
      <c r="AD184" s="336"/>
      <c r="AE184" s="336"/>
      <c r="AF184" s="336"/>
      <c r="AG184" s="336"/>
      <c r="AH184" s="336"/>
      <c r="AI184" s="336"/>
      <c r="AJ184" s="336"/>
      <c r="AK184" s="336"/>
      <c r="AL184" s="336"/>
      <c r="AM184" s="336"/>
      <c r="AN184" s="336"/>
      <c r="AO184" s="336"/>
      <c r="AP184" s="336"/>
      <c r="AQ184" s="336"/>
      <c r="AR184" s="336"/>
      <c r="AS184" s="336"/>
      <c r="AT184" s="336"/>
      <c r="AU184" s="336"/>
      <c r="AV184" s="336"/>
      <c r="AW184" s="336"/>
      <c r="AX184" s="336"/>
      <c r="AY184" s="336"/>
      <c r="AZ184" s="336"/>
      <c r="BA184" s="336"/>
      <c r="BB184" s="336"/>
      <c r="BC184" s="336"/>
      <c r="BD184" s="336"/>
      <c r="BE184" s="336"/>
      <c r="BF184" s="336"/>
      <c r="BG184" s="369"/>
      <c r="BH184" s="369"/>
    </row>
    <row r="185" spans="1:60" s="372" customFormat="1" ht="21" customHeight="1" x14ac:dyDescent="0.25">
      <c r="A185" s="231" t="s">
        <v>29</v>
      </c>
      <c r="B185" s="403" t="s">
        <v>170</v>
      </c>
      <c r="C185" s="404">
        <f>C186</f>
        <v>1553736</v>
      </c>
      <c r="D185" s="404">
        <f t="shared" ref="D185:H185" si="116">D186</f>
        <v>1553736</v>
      </c>
      <c r="E185" s="404">
        <f t="shared" si="116"/>
        <v>0</v>
      </c>
      <c r="F185" s="96">
        <f t="shared" si="84"/>
        <v>100</v>
      </c>
      <c r="G185" s="404">
        <f t="shared" si="116"/>
        <v>1553736</v>
      </c>
      <c r="H185" s="404">
        <f t="shared" si="116"/>
        <v>1553736</v>
      </c>
      <c r="I185" s="404">
        <f t="shared" si="82"/>
        <v>100</v>
      </c>
      <c r="J185" s="405"/>
      <c r="K185" s="405"/>
      <c r="L185" s="405"/>
      <c r="M185" s="405"/>
      <c r="N185" s="405"/>
      <c r="O185" s="405"/>
      <c r="P185" s="405"/>
      <c r="Q185" s="405"/>
      <c r="R185" s="405"/>
      <c r="S185" s="405"/>
      <c r="T185" s="405"/>
      <c r="U185" s="405"/>
      <c r="V185" s="405"/>
      <c r="W185" s="405"/>
      <c r="X185" s="405"/>
      <c r="Y185" s="405"/>
      <c r="Z185" s="405"/>
      <c r="AA185" s="405"/>
      <c r="AB185" s="405"/>
      <c r="AC185" s="336"/>
      <c r="AD185" s="336"/>
      <c r="AE185" s="336"/>
      <c r="AF185" s="336"/>
      <c r="AG185" s="336"/>
      <c r="AH185" s="336"/>
      <c r="AI185" s="336"/>
      <c r="AJ185" s="336"/>
      <c r="AK185" s="336"/>
      <c r="AL185" s="336"/>
      <c r="AM185" s="336"/>
      <c r="AN185" s="336"/>
      <c r="AO185" s="336"/>
      <c r="AP185" s="336"/>
      <c r="AQ185" s="336"/>
      <c r="AR185" s="336"/>
      <c r="AS185" s="336"/>
      <c r="AT185" s="336"/>
      <c r="AU185" s="336"/>
      <c r="AV185" s="336"/>
      <c r="AW185" s="336"/>
      <c r="AX185" s="336"/>
      <c r="AY185" s="336"/>
      <c r="AZ185" s="336"/>
      <c r="BA185" s="336"/>
      <c r="BB185" s="336"/>
      <c r="BC185" s="336"/>
      <c r="BD185" s="336"/>
      <c r="BE185" s="336"/>
      <c r="BF185" s="336"/>
      <c r="BG185" s="371"/>
      <c r="BH185" s="371"/>
    </row>
    <row r="186" spans="1:60" s="329" customFormat="1" ht="18.75" x14ac:dyDescent="0.3">
      <c r="A186" s="368" t="s">
        <v>185</v>
      </c>
      <c r="B186" s="260">
        <v>2250132</v>
      </c>
      <c r="C186" s="406">
        <v>1553736</v>
      </c>
      <c r="D186" s="173">
        <f>H186</f>
        <v>1553736</v>
      </c>
      <c r="E186" s="173">
        <f>C186-D186</f>
        <v>0</v>
      </c>
      <c r="F186" s="75">
        <f t="shared" si="84"/>
        <v>100</v>
      </c>
      <c r="G186" s="173">
        <v>1553736</v>
      </c>
      <c r="H186" s="173">
        <v>1553736</v>
      </c>
      <c r="I186" s="173">
        <f t="shared" si="82"/>
        <v>100</v>
      </c>
      <c r="J186" s="270"/>
      <c r="K186" s="270"/>
      <c r="L186" s="270"/>
      <c r="M186" s="270"/>
      <c r="N186" s="270"/>
      <c r="O186" s="270"/>
      <c r="P186" s="270"/>
      <c r="Q186" s="270"/>
      <c r="R186" s="270"/>
      <c r="S186" s="270"/>
      <c r="T186" s="270"/>
      <c r="U186" s="270"/>
      <c r="V186" s="270"/>
      <c r="W186" s="270"/>
      <c r="X186" s="270"/>
      <c r="Y186" s="270"/>
      <c r="Z186" s="270"/>
      <c r="AA186" s="270"/>
      <c r="AB186" s="270"/>
      <c r="AC186" s="326"/>
      <c r="AD186" s="327"/>
      <c r="AE186" s="327"/>
      <c r="AF186" s="327"/>
      <c r="AG186" s="327"/>
      <c r="AH186" s="327"/>
      <c r="AI186" s="327"/>
      <c r="AJ186" s="327"/>
      <c r="AK186" s="327"/>
      <c r="AL186" s="327"/>
      <c r="AM186" s="327"/>
      <c r="AN186" s="327"/>
      <c r="AO186" s="327"/>
      <c r="AP186" s="327"/>
      <c r="AQ186" s="327"/>
      <c r="AR186" s="327"/>
      <c r="AS186" s="327"/>
      <c r="AT186" s="327"/>
      <c r="AU186" s="327"/>
      <c r="AV186" s="327"/>
      <c r="AW186" s="327"/>
      <c r="AX186" s="327"/>
      <c r="AY186" s="327"/>
      <c r="AZ186" s="327"/>
      <c r="BA186" s="327"/>
      <c r="BB186" s="327"/>
      <c r="BC186" s="327"/>
      <c r="BD186" s="327"/>
      <c r="BE186" s="327"/>
      <c r="BF186" s="327"/>
      <c r="BG186" s="328"/>
      <c r="BH186" s="328"/>
    </row>
    <row r="187" spans="1:60" s="372" customFormat="1" ht="20.25" customHeight="1" x14ac:dyDescent="0.25">
      <c r="A187" s="208" t="s">
        <v>31</v>
      </c>
      <c r="B187" s="333">
        <v>226</v>
      </c>
      <c r="C187" s="334">
        <f>C188</f>
        <v>0</v>
      </c>
      <c r="D187" s="334">
        <f t="shared" ref="D187:H187" si="117">D188</f>
        <v>0</v>
      </c>
      <c r="E187" s="334">
        <f t="shared" si="117"/>
        <v>0</v>
      </c>
      <c r="F187" s="96" t="e">
        <f t="shared" si="84"/>
        <v>#DIV/0!</v>
      </c>
      <c r="G187" s="334">
        <f t="shared" si="117"/>
        <v>0</v>
      </c>
      <c r="H187" s="334">
        <f t="shared" si="117"/>
        <v>0</v>
      </c>
      <c r="I187" s="334" t="e">
        <f t="shared" si="82"/>
        <v>#DIV/0!</v>
      </c>
      <c r="J187" s="335"/>
      <c r="K187" s="335"/>
      <c r="L187" s="335"/>
      <c r="M187" s="335"/>
      <c r="N187" s="335"/>
      <c r="O187" s="335"/>
      <c r="P187" s="335"/>
      <c r="Q187" s="335"/>
      <c r="R187" s="335"/>
      <c r="S187" s="335"/>
      <c r="T187" s="335"/>
      <c r="U187" s="335"/>
      <c r="V187" s="335"/>
      <c r="W187" s="335"/>
      <c r="X187" s="335"/>
      <c r="Y187" s="335"/>
      <c r="Z187" s="335"/>
      <c r="AA187" s="335"/>
      <c r="AB187" s="335"/>
      <c r="AC187" s="336"/>
      <c r="AD187" s="336"/>
      <c r="AE187" s="336"/>
      <c r="AF187" s="336"/>
      <c r="AG187" s="336"/>
      <c r="AH187" s="336"/>
      <c r="AI187" s="336"/>
      <c r="AJ187" s="336"/>
      <c r="AK187" s="336"/>
      <c r="AL187" s="336"/>
      <c r="AM187" s="336"/>
      <c r="AN187" s="336"/>
      <c r="AO187" s="336"/>
      <c r="AP187" s="336"/>
      <c r="AQ187" s="336"/>
      <c r="AR187" s="336"/>
      <c r="AS187" s="336"/>
      <c r="AT187" s="336"/>
      <c r="AU187" s="336"/>
      <c r="AV187" s="336"/>
      <c r="AW187" s="336"/>
      <c r="AX187" s="336"/>
      <c r="AY187" s="336"/>
      <c r="AZ187" s="336"/>
      <c r="BA187" s="336"/>
      <c r="BB187" s="336"/>
      <c r="BC187" s="336"/>
      <c r="BD187" s="336"/>
      <c r="BE187" s="336"/>
      <c r="BF187" s="336"/>
      <c r="BG187" s="371"/>
      <c r="BH187" s="371"/>
    </row>
    <row r="188" spans="1:60" s="398" customFormat="1" ht="18.75" x14ac:dyDescent="0.3">
      <c r="A188" s="407" t="s">
        <v>175</v>
      </c>
      <c r="B188" s="260">
        <v>2260048</v>
      </c>
      <c r="C188" s="408"/>
      <c r="D188" s="243">
        <f>H188</f>
        <v>0</v>
      </c>
      <c r="E188" s="243">
        <f>C188-D188</f>
        <v>0</v>
      </c>
      <c r="F188" s="75" t="e">
        <f t="shared" si="84"/>
        <v>#DIV/0!</v>
      </c>
      <c r="G188" s="243"/>
      <c r="H188" s="243"/>
      <c r="I188" s="243" t="e">
        <f t="shared" si="82"/>
        <v>#DIV/0!</v>
      </c>
      <c r="J188" s="244"/>
      <c r="K188" s="244"/>
      <c r="L188" s="244"/>
      <c r="M188" s="244"/>
      <c r="N188" s="244"/>
      <c r="O188" s="244"/>
      <c r="P188" s="244"/>
      <c r="Q188" s="244"/>
      <c r="R188" s="244"/>
      <c r="S188" s="244"/>
      <c r="T188" s="244"/>
      <c r="U188" s="244"/>
      <c r="V188" s="244"/>
      <c r="W188" s="244"/>
      <c r="X188" s="244"/>
      <c r="Y188" s="244"/>
      <c r="Z188" s="244"/>
      <c r="AA188" s="244"/>
      <c r="AB188" s="244"/>
      <c r="AC188" s="313"/>
      <c r="AD188" s="314"/>
      <c r="AE188" s="314"/>
      <c r="AF188" s="314"/>
      <c r="AG188" s="314"/>
      <c r="AH188" s="314"/>
      <c r="AI188" s="314"/>
      <c r="AJ188" s="314"/>
      <c r="AK188" s="314"/>
      <c r="AL188" s="314"/>
      <c r="AM188" s="314"/>
      <c r="AN188" s="314"/>
      <c r="AO188" s="314"/>
      <c r="AP188" s="314"/>
      <c r="AQ188" s="314"/>
      <c r="AR188" s="314"/>
      <c r="AS188" s="314"/>
      <c r="AT188" s="314"/>
      <c r="AU188" s="314"/>
      <c r="AV188" s="314"/>
      <c r="AW188" s="314"/>
      <c r="AX188" s="314"/>
      <c r="AY188" s="314"/>
      <c r="AZ188" s="314"/>
      <c r="BA188" s="314"/>
      <c r="BB188" s="314"/>
      <c r="BC188" s="314"/>
      <c r="BD188" s="314"/>
      <c r="BE188" s="314"/>
      <c r="BF188" s="314"/>
      <c r="BG188" s="397"/>
      <c r="BH188" s="397"/>
    </row>
    <row r="189" spans="1:60" s="253" customFormat="1" ht="19.5" customHeight="1" x14ac:dyDescent="0.25">
      <c r="A189" s="231" t="s">
        <v>35</v>
      </c>
      <c r="B189" s="333">
        <v>310</v>
      </c>
      <c r="C189" s="334">
        <f>C190</f>
        <v>113800</v>
      </c>
      <c r="D189" s="334">
        <f t="shared" ref="D189:H189" si="118">D190</f>
        <v>113800</v>
      </c>
      <c r="E189" s="334">
        <f t="shared" si="118"/>
        <v>0</v>
      </c>
      <c r="F189" s="96">
        <f t="shared" si="84"/>
        <v>100</v>
      </c>
      <c r="G189" s="334">
        <f t="shared" si="118"/>
        <v>113800</v>
      </c>
      <c r="H189" s="334">
        <f t="shared" si="118"/>
        <v>113800</v>
      </c>
      <c r="I189" s="334">
        <f t="shared" si="82"/>
        <v>100</v>
      </c>
      <c r="J189" s="335"/>
      <c r="K189" s="335"/>
      <c r="L189" s="335"/>
      <c r="M189" s="335"/>
      <c r="N189" s="335"/>
      <c r="O189" s="335"/>
      <c r="P189" s="335"/>
      <c r="Q189" s="335"/>
      <c r="R189" s="335"/>
      <c r="S189" s="335"/>
      <c r="T189" s="335"/>
      <c r="U189" s="335"/>
      <c r="V189" s="335"/>
      <c r="W189" s="335"/>
      <c r="X189" s="335"/>
      <c r="Y189" s="335"/>
      <c r="Z189" s="335"/>
      <c r="AA189" s="335"/>
      <c r="AB189" s="335"/>
      <c r="AC189" s="189"/>
      <c r="AD189" s="189"/>
      <c r="AE189" s="189"/>
      <c r="AF189" s="189"/>
      <c r="AG189" s="189"/>
      <c r="AH189" s="189"/>
      <c r="AI189" s="189"/>
      <c r="AJ189" s="189"/>
      <c r="AK189" s="189"/>
      <c r="AL189" s="189"/>
      <c r="AM189" s="189"/>
      <c r="AN189" s="189"/>
      <c r="AO189" s="189"/>
      <c r="AP189" s="189"/>
      <c r="AQ189" s="189"/>
      <c r="AR189" s="189"/>
      <c r="AS189" s="189"/>
      <c r="AT189" s="189"/>
      <c r="AU189" s="189"/>
      <c r="AV189" s="189"/>
      <c r="AW189" s="189"/>
      <c r="AX189" s="189"/>
      <c r="AY189" s="189"/>
      <c r="AZ189" s="189"/>
      <c r="BA189" s="189"/>
      <c r="BB189" s="189"/>
      <c r="BC189" s="189"/>
      <c r="BD189" s="189"/>
      <c r="BE189" s="189"/>
      <c r="BF189" s="189"/>
      <c r="BG189" s="252"/>
      <c r="BH189" s="252"/>
    </row>
    <row r="190" spans="1:60" s="413" customFormat="1" ht="18.75" x14ac:dyDescent="0.25">
      <c r="A190" s="325" t="s">
        <v>181</v>
      </c>
      <c r="B190" s="220">
        <v>3100026</v>
      </c>
      <c r="C190" s="409">
        <v>113800</v>
      </c>
      <c r="D190" s="285">
        <f>H190</f>
        <v>113800</v>
      </c>
      <c r="E190" s="285">
        <f>C190-D190</f>
        <v>0</v>
      </c>
      <c r="F190" s="75">
        <f t="shared" si="84"/>
        <v>100</v>
      </c>
      <c r="G190" s="285">
        <v>113800</v>
      </c>
      <c r="H190" s="285">
        <v>113800</v>
      </c>
      <c r="I190" s="285">
        <f t="shared" si="82"/>
        <v>100</v>
      </c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  <c r="AB190" s="286"/>
      <c r="AC190" s="410"/>
      <c r="AD190" s="411"/>
      <c r="AE190" s="411"/>
      <c r="AF190" s="411"/>
      <c r="AG190" s="411"/>
      <c r="AH190" s="411"/>
      <c r="AI190" s="411"/>
      <c r="AJ190" s="411"/>
      <c r="AK190" s="411"/>
      <c r="AL190" s="411"/>
      <c r="AM190" s="411"/>
      <c r="AN190" s="411"/>
      <c r="AO190" s="411"/>
      <c r="AP190" s="411"/>
      <c r="AQ190" s="411"/>
      <c r="AR190" s="411"/>
      <c r="AS190" s="411"/>
      <c r="AT190" s="411"/>
      <c r="AU190" s="411"/>
      <c r="AV190" s="411"/>
      <c r="AW190" s="411"/>
      <c r="AX190" s="411"/>
      <c r="AY190" s="411"/>
      <c r="AZ190" s="411"/>
      <c r="BA190" s="411"/>
      <c r="BB190" s="411"/>
      <c r="BC190" s="411"/>
      <c r="BD190" s="411"/>
      <c r="BE190" s="411"/>
      <c r="BF190" s="411"/>
      <c r="BG190" s="412"/>
      <c r="BH190" s="412"/>
    </row>
    <row r="191" spans="1:60" s="370" customFormat="1" ht="18.75" x14ac:dyDescent="0.25">
      <c r="A191" s="402" t="s">
        <v>186</v>
      </c>
      <c r="B191" s="391" t="s">
        <v>161</v>
      </c>
      <c r="C191" s="392">
        <f>C192+C196+C194+C199</f>
        <v>0</v>
      </c>
      <c r="D191" s="392">
        <f t="shared" ref="D191:H191" si="119">D192+D196+D194+D199</f>
        <v>0</v>
      </c>
      <c r="E191" s="392">
        <f t="shared" si="119"/>
        <v>0</v>
      </c>
      <c r="F191" s="161" t="e">
        <f t="shared" si="84"/>
        <v>#DIV/0!</v>
      </c>
      <c r="G191" s="392">
        <f t="shared" si="119"/>
        <v>0</v>
      </c>
      <c r="H191" s="392">
        <f t="shared" si="119"/>
        <v>0</v>
      </c>
      <c r="I191" s="392" t="e">
        <f t="shared" si="82"/>
        <v>#DIV/0!</v>
      </c>
      <c r="J191" s="393"/>
      <c r="K191" s="393"/>
      <c r="L191" s="393"/>
      <c r="M191" s="393"/>
      <c r="N191" s="393"/>
      <c r="O191" s="393"/>
      <c r="P191" s="393"/>
      <c r="Q191" s="393"/>
      <c r="R191" s="393"/>
      <c r="S191" s="393"/>
      <c r="T191" s="393"/>
      <c r="U191" s="393"/>
      <c r="V191" s="393"/>
      <c r="W191" s="393"/>
      <c r="X191" s="393"/>
      <c r="Y191" s="393"/>
      <c r="Z191" s="393"/>
      <c r="AA191" s="393"/>
      <c r="AB191" s="393"/>
      <c r="AC191" s="336"/>
      <c r="AD191" s="336"/>
      <c r="AE191" s="336"/>
      <c r="AF191" s="336"/>
      <c r="AG191" s="336"/>
      <c r="AH191" s="336"/>
      <c r="AI191" s="336"/>
      <c r="AJ191" s="336"/>
      <c r="AK191" s="336"/>
      <c r="AL191" s="336"/>
      <c r="AM191" s="336"/>
      <c r="AN191" s="336"/>
      <c r="AO191" s="336"/>
      <c r="AP191" s="336"/>
      <c r="AQ191" s="336"/>
      <c r="AR191" s="336"/>
      <c r="AS191" s="336"/>
      <c r="AT191" s="336"/>
      <c r="AU191" s="336"/>
      <c r="AV191" s="336"/>
      <c r="AW191" s="336"/>
      <c r="AX191" s="336"/>
      <c r="AY191" s="336"/>
      <c r="AZ191" s="336"/>
      <c r="BA191" s="336"/>
      <c r="BB191" s="336"/>
      <c r="BC191" s="336"/>
      <c r="BD191" s="336"/>
      <c r="BE191" s="336"/>
      <c r="BF191" s="336"/>
      <c r="BG191" s="369"/>
      <c r="BH191" s="369"/>
    </row>
    <row r="192" spans="1:60" s="363" customFormat="1" ht="21.75" customHeight="1" x14ac:dyDescent="0.25">
      <c r="A192" s="231" t="s">
        <v>29</v>
      </c>
      <c r="B192" s="333" t="s">
        <v>170</v>
      </c>
      <c r="C192" s="334">
        <f>C193</f>
        <v>0</v>
      </c>
      <c r="D192" s="334">
        <f t="shared" ref="D192:H192" si="120">D193</f>
        <v>0</v>
      </c>
      <c r="E192" s="334">
        <f t="shared" si="120"/>
        <v>0</v>
      </c>
      <c r="F192" s="96" t="e">
        <f t="shared" si="84"/>
        <v>#DIV/0!</v>
      </c>
      <c r="G192" s="334">
        <f t="shared" si="120"/>
        <v>0</v>
      </c>
      <c r="H192" s="334">
        <f t="shared" si="120"/>
        <v>0</v>
      </c>
      <c r="I192" s="334" t="e">
        <f t="shared" si="82"/>
        <v>#DIV/0!</v>
      </c>
      <c r="J192" s="335"/>
      <c r="K192" s="335"/>
      <c r="L192" s="335"/>
      <c r="M192" s="335"/>
      <c r="N192" s="335"/>
      <c r="O192" s="335"/>
      <c r="P192" s="335"/>
      <c r="Q192" s="335"/>
      <c r="R192" s="335"/>
      <c r="S192" s="335"/>
      <c r="T192" s="335"/>
      <c r="U192" s="335"/>
      <c r="V192" s="335"/>
      <c r="W192" s="335"/>
      <c r="X192" s="335"/>
      <c r="Y192" s="335"/>
      <c r="Z192" s="335"/>
      <c r="AA192" s="335"/>
      <c r="AB192" s="335"/>
      <c r="AC192" s="313"/>
      <c r="AD192" s="313"/>
      <c r="AE192" s="313"/>
      <c r="AF192" s="313"/>
      <c r="AG192" s="313"/>
      <c r="AH192" s="313"/>
      <c r="AI192" s="313"/>
      <c r="AJ192" s="313"/>
      <c r="AK192" s="313"/>
      <c r="AL192" s="313"/>
      <c r="AM192" s="313"/>
      <c r="AN192" s="313"/>
      <c r="AO192" s="313"/>
      <c r="AP192" s="313"/>
      <c r="AQ192" s="313"/>
      <c r="AR192" s="313"/>
      <c r="AS192" s="313"/>
      <c r="AT192" s="313"/>
      <c r="AU192" s="313"/>
      <c r="AV192" s="313"/>
      <c r="AW192" s="313"/>
      <c r="AX192" s="313"/>
      <c r="AY192" s="313"/>
      <c r="AZ192" s="313"/>
      <c r="BA192" s="313"/>
      <c r="BB192" s="313"/>
      <c r="BC192" s="313"/>
      <c r="BD192" s="313"/>
      <c r="BE192" s="313"/>
      <c r="BF192" s="313"/>
      <c r="BG192" s="362"/>
      <c r="BH192" s="362"/>
    </row>
    <row r="193" spans="1:60" s="237" customFormat="1" ht="18.75" x14ac:dyDescent="0.3">
      <c r="A193" s="345" t="s">
        <v>173</v>
      </c>
      <c r="B193" s="220">
        <v>2250135</v>
      </c>
      <c r="C193" s="346"/>
      <c r="D193" s="187">
        <f>H193</f>
        <v>0</v>
      </c>
      <c r="E193" s="187">
        <f>C193-D193</f>
        <v>0</v>
      </c>
      <c r="F193" s="75" t="e">
        <f t="shared" si="84"/>
        <v>#DIV/0!</v>
      </c>
      <c r="G193" s="187"/>
      <c r="H193" s="187"/>
      <c r="I193" s="187" t="e">
        <f t="shared" si="82"/>
        <v>#DIV/0!</v>
      </c>
      <c r="J193" s="188"/>
      <c r="K193" s="188"/>
      <c r="L193" s="188"/>
      <c r="M193" s="188"/>
      <c r="N193" s="188"/>
      <c r="O193" s="188"/>
      <c r="P193" s="188"/>
      <c r="Q193" s="188"/>
      <c r="R193" s="188"/>
      <c r="S193" s="188"/>
      <c r="T193" s="188"/>
      <c r="U193" s="188"/>
      <c r="V193" s="188"/>
      <c r="W193" s="188"/>
      <c r="X193" s="188"/>
      <c r="Y193" s="188"/>
      <c r="Z193" s="188"/>
      <c r="AA193" s="188"/>
      <c r="AB193" s="188"/>
      <c r="AC193" s="222"/>
      <c r="AD193" s="235"/>
      <c r="AE193" s="235"/>
      <c r="AF193" s="235"/>
      <c r="AG193" s="235"/>
      <c r="AH193" s="235"/>
      <c r="AI193" s="235"/>
      <c r="AJ193" s="235"/>
      <c r="AK193" s="235"/>
      <c r="AL193" s="235"/>
      <c r="AM193" s="235"/>
      <c r="AN193" s="235"/>
      <c r="AO193" s="235"/>
      <c r="AP193" s="235"/>
      <c r="AQ193" s="235"/>
      <c r="AR193" s="235"/>
      <c r="AS193" s="235"/>
      <c r="AT193" s="235"/>
      <c r="AU193" s="235"/>
      <c r="AV193" s="235"/>
      <c r="AW193" s="235"/>
      <c r="AX193" s="235"/>
      <c r="AY193" s="235"/>
      <c r="AZ193" s="235"/>
      <c r="BA193" s="235"/>
      <c r="BB193" s="235"/>
      <c r="BC193" s="235"/>
      <c r="BD193" s="235"/>
      <c r="BE193" s="235"/>
      <c r="BF193" s="235"/>
      <c r="BG193" s="236"/>
      <c r="BH193" s="236"/>
    </row>
    <row r="194" spans="1:60" s="372" customFormat="1" ht="20.25" customHeight="1" x14ac:dyDescent="0.25">
      <c r="A194" s="208" t="s">
        <v>31</v>
      </c>
      <c r="B194" s="333">
        <v>226</v>
      </c>
      <c r="C194" s="334">
        <f>C195</f>
        <v>0</v>
      </c>
      <c r="D194" s="334">
        <f t="shared" ref="D194:H194" si="121">D195</f>
        <v>0</v>
      </c>
      <c r="E194" s="334">
        <f t="shared" si="121"/>
        <v>0</v>
      </c>
      <c r="F194" s="96" t="e">
        <f t="shared" si="84"/>
        <v>#DIV/0!</v>
      </c>
      <c r="G194" s="334">
        <f t="shared" si="121"/>
        <v>0</v>
      </c>
      <c r="H194" s="334">
        <f t="shared" si="121"/>
        <v>0</v>
      </c>
      <c r="I194" s="334" t="e">
        <f t="shared" si="82"/>
        <v>#DIV/0!</v>
      </c>
      <c r="J194" s="335"/>
      <c r="K194" s="335"/>
      <c r="L194" s="335"/>
      <c r="M194" s="335"/>
      <c r="N194" s="335"/>
      <c r="O194" s="335"/>
      <c r="P194" s="335"/>
      <c r="Q194" s="335"/>
      <c r="R194" s="335"/>
      <c r="S194" s="335"/>
      <c r="T194" s="335"/>
      <c r="U194" s="335"/>
      <c r="V194" s="335"/>
      <c r="W194" s="335"/>
      <c r="X194" s="335"/>
      <c r="Y194" s="335"/>
      <c r="Z194" s="335"/>
      <c r="AA194" s="335"/>
      <c r="AB194" s="335"/>
      <c r="AC194" s="336"/>
      <c r="AD194" s="336"/>
      <c r="AE194" s="336"/>
      <c r="AF194" s="336"/>
      <c r="AG194" s="336"/>
      <c r="AH194" s="336"/>
      <c r="AI194" s="336"/>
      <c r="AJ194" s="336"/>
      <c r="AK194" s="336"/>
      <c r="AL194" s="336"/>
      <c r="AM194" s="336"/>
      <c r="AN194" s="336"/>
      <c r="AO194" s="336"/>
      <c r="AP194" s="336"/>
      <c r="AQ194" s="336"/>
      <c r="AR194" s="336"/>
      <c r="AS194" s="336"/>
      <c r="AT194" s="336"/>
      <c r="AU194" s="336"/>
      <c r="AV194" s="336"/>
      <c r="AW194" s="336"/>
      <c r="AX194" s="336"/>
      <c r="AY194" s="336"/>
      <c r="AZ194" s="336"/>
      <c r="BA194" s="336"/>
      <c r="BB194" s="336"/>
      <c r="BC194" s="336"/>
      <c r="BD194" s="336"/>
      <c r="BE194" s="336"/>
      <c r="BF194" s="336"/>
      <c r="BG194" s="371"/>
      <c r="BH194" s="371"/>
    </row>
    <row r="195" spans="1:60" s="398" customFormat="1" ht="18.75" x14ac:dyDescent="0.3">
      <c r="A195" s="407" t="s">
        <v>175</v>
      </c>
      <c r="B195" s="260">
        <v>2260048</v>
      </c>
      <c r="C195" s="346"/>
      <c r="D195" s="243">
        <f>H195</f>
        <v>0</v>
      </c>
      <c r="E195" s="243">
        <f>C195-D195</f>
        <v>0</v>
      </c>
      <c r="F195" s="75" t="e">
        <f t="shared" si="84"/>
        <v>#DIV/0!</v>
      </c>
      <c r="G195" s="243"/>
      <c r="H195" s="243"/>
      <c r="I195" s="243" t="e">
        <f t="shared" si="82"/>
        <v>#DIV/0!</v>
      </c>
      <c r="J195" s="244"/>
      <c r="K195" s="244"/>
      <c r="L195" s="244"/>
      <c r="M195" s="244"/>
      <c r="N195" s="244"/>
      <c r="O195" s="244"/>
      <c r="P195" s="244"/>
      <c r="Q195" s="244"/>
      <c r="R195" s="244"/>
      <c r="S195" s="244"/>
      <c r="T195" s="244"/>
      <c r="U195" s="244"/>
      <c r="V195" s="244"/>
      <c r="W195" s="244"/>
      <c r="X195" s="244"/>
      <c r="Y195" s="244"/>
      <c r="Z195" s="244"/>
      <c r="AA195" s="244"/>
      <c r="AB195" s="244"/>
      <c r="AC195" s="313"/>
      <c r="AD195" s="314"/>
      <c r="AE195" s="314"/>
      <c r="AF195" s="314"/>
      <c r="AG195" s="314"/>
      <c r="AH195" s="314"/>
      <c r="AI195" s="314"/>
      <c r="AJ195" s="314"/>
      <c r="AK195" s="314"/>
      <c r="AL195" s="314"/>
      <c r="AM195" s="314"/>
      <c r="AN195" s="314"/>
      <c r="AO195" s="314"/>
      <c r="AP195" s="314"/>
      <c r="AQ195" s="314"/>
      <c r="AR195" s="314"/>
      <c r="AS195" s="314"/>
      <c r="AT195" s="314"/>
      <c r="AU195" s="314"/>
      <c r="AV195" s="314"/>
      <c r="AW195" s="314"/>
      <c r="AX195" s="314"/>
      <c r="AY195" s="314"/>
      <c r="AZ195" s="314"/>
      <c r="BA195" s="314"/>
      <c r="BB195" s="314"/>
      <c r="BC195" s="314"/>
      <c r="BD195" s="314"/>
      <c r="BE195" s="314"/>
      <c r="BF195" s="314"/>
      <c r="BG195" s="397"/>
      <c r="BH195" s="397"/>
    </row>
    <row r="196" spans="1:60" s="253" customFormat="1" ht="21" customHeight="1" x14ac:dyDescent="0.25">
      <c r="A196" s="231" t="s">
        <v>35</v>
      </c>
      <c r="B196" s="333">
        <v>310</v>
      </c>
      <c r="C196" s="334">
        <f>SUM(C197:C198)</f>
        <v>0</v>
      </c>
      <c r="D196" s="334">
        <f t="shared" ref="D196:H196" si="122">SUM(D197:D198)</f>
        <v>0</v>
      </c>
      <c r="E196" s="334">
        <f t="shared" si="122"/>
        <v>0</v>
      </c>
      <c r="F196" s="96" t="e">
        <f t="shared" si="84"/>
        <v>#DIV/0!</v>
      </c>
      <c r="G196" s="334">
        <f t="shared" si="122"/>
        <v>0</v>
      </c>
      <c r="H196" s="334">
        <f t="shared" si="122"/>
        <v>0</v>
      </c>
      <c r="I196" s="334" t="e">
        <f t="shared" si="82"/>
        <v>#DIV/0!</v>
      </c>
      <c r="J196" s="335"/>
      <c r="K196" s="335"/>
      <c r="L196" s="335"/>
      <c r="M196" s="335"/>
      <c r="N196" s="335"/>
      <c r="O196" s="335"/>
      <c r="P196" s="335"/>
      <c r="Q196" s="335"/>
      <c r="R196" s="335"/>
      <c r="S196" s="335"/>
      <c r="T196" s="335"/>
      <c r="U196" s="335"/>
      <c r="V196" s="335"/>
      <c r="W196" s="335"/>
      <c r="X196" s="335"/>
      <c r="Y196" s="335"/>
      <c r="Z196" s="335"/>
      <c r="AA196" s="335"/>
      <c r="AB196" s="335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  <c r="AM196" s="189"/>
      <c r="AN196" s="189"/>
      <c r="AO196" s="189"/>
      <c r="AP196" s="189"/>
      <c r="AQ196" s="189"/>
      <c r="AR196" s="189"/>
      <c r="AS196" s="189"/>
      <c r="AT196" s="189"/>
      <c r="AU196" s="189"/>
      <c r="AV196" s="189"/>
      <c r="AW196" s="189"/>
      <c r="AX196" s="189"/>
      <c r="AY196" s="189"/>
      <c r="AZ196" s="189"/>
      <c r="BA196" s="189"/>
      <c r="BB196" s="189"/>
      <c r="BC196" s="189"/>
      <c r="BD196" s="189"/>
      <c r="BE196" s="189"/>
      <c r="BF196" s="189"/>
      <c r="BG196" s="252"/>
      <c r="BH196" s="252"/>
    </row>
    <row r="197" spans="1:60" s="413" customFormat="1" ht="18.75" x14ac:dyDescent="0.25">
      <c r="A197" s="325" t="s">
        <v>181</v>
      </c>
      <c r="B197" s="220">
        <v>3100026</v>
      </c>
      <c r="C197" s="346"/>
      <c r="D197" s="285">
        <f t="shared" ref="D197:D198" si="123">H197</f>
        <v>0</v>
      </c>
      <c r="E197" s="285">
        <f t="shared" ref="E197:E198" si="124">C197-D197</f>
        <v>0</v>
      </c>
      <c r="F197" s="75" t="e">
        <f t="shared" si="84"/>
        <v>#DIV/0!</v>
      </c>
      <c r="G197" s="285"/>
      <c r="H197" s="285"/>
      <c r="I197" s="285" t="e">
        <f t="shared" si="82"/>
        <v>#DIV/0!</v>
      </c>
      <c r="J197" s="286"/>
      <c r="K197" s="286"/>
      <c r="L197" s="286"/>
      <c r="M197" s="286"/>
      <c r="N197" s="286"/>
      <c r="O197" s="286"/>
      <c r="P197" s="286"/>
      <c r="Q197" s="286"/>
      <c r="R197" s="286"/>
      <c r="S197" s="286"/>
      <c r="T197" s="286"/>
      <c r="U197" s="286"/>
      <c r="V197" s="286"/>
      <c r="W197" s="286"/>
      <c r="X197" s="286"/>
      <c r="Y197" s="286"/>
      <c r="Z197" s="286"/>
      <c r="AA197" s="286"/>
      <c r="AB197" s="286"/>
      <c r="AC197" s="410"/>
      <c r="AD197" s="411"/>
      <c r="AE197" s="411"/>
      <c r="AF197" s="411"/>
      <c r="AG197" s="411"/>
      <c r="AH197" s="411"/>
      <c r="AI197" s="411"/>
      <c r="AJ197" s="411"/>
      <c r="AK197" s="411"/>
      <c r="AL197" s="411"/>
      <c r="AM197" s="411"/>
      <c r="AN197" s="411"/>
      <c r="AO197" s="411"/>
      <c r="AP197" s="411"/>
      <c r="AQ197" s="411"/>
      <c r="AR197" s="411"/>
      <c r="AS197" s="411"/>
      <c r="AT197" s="411"/>
      <c r="AU197" s="411"/>
      <c r="AV197" s="411"/>
      <c r="AW197" s="411"/>
      <c r="AX197" s="411"/>
      <c r="AY197" s="411"/>
      <c r="AZ197" s="411"/>
      <c r="BA197" s="411"/>
      <c r="BB197" s="411"/>
      <c r="BC197" s="411"/>
      <c r="BD197" s="411"/>
      <c r="BE197" s="411"/>
      <c r="BF197" s="411"/>
      <c r="BG197" s="412"/>
      <c r="BH197" s="412"/>
    </row>
    <row r="198" spans="1:60" s="401" customFormat="1" ht="18.75" x14ac:dyDescent="0.3">
      <c r="A198" s="256" t="s">
        <v>183</v>
      </c>
      <c r="B198" s="304">
        <v>3100121</v>
      </c>
      <c r="C198" s="347"/>
      <c r="D198" s="187">
        <f t="shared" si="123"/>
        <v>0</v>
      </c>
      <c r="E198" s="187">
        <f t="shared" si="124"/>
        <v>0</v>
      </c>
      <c r="F198" s="75" t="e">
        <f t="shared" si="84"/>
        <v>#DIV/0!</v>
      </c>
      <c r="G198" s="187"/>
      <c r="H198" s="187"/>
      <c r="I198" s="187" t="e">
        <f t="shared" si="82"/>
        <v>#DIV/0!</v>
      </c>
      <c r="J198" s="188"/>
      <c r="K198" s="188"/>
      <c r="L198" s="188"/>
      <c r="M198" s="188"/>
      <c r="N198" s="188"/>
      <c r="O198" s="188"/>
      <c r="P198" s="188"/>
      <c r="Q198" s="188"/>
      <c r="R198" s="188"/>
      <c r="S198" s="188"/>
      <c r="T198" s="188"/>
      <c r="U198" s="188"/>
      <c r="V198" s="188"/>
      <c r="W198" s="188"/>
      <c r="X198" s="188"/>
      <c r="Y198" s="188"/>
      <c r="Z198" s="188"/>
      <c r="AA198" s="188"/>
      <c r="AB198" s="188"/>
      <c r="AC198" s="222"/>
      <c r="AD198" s="235"/>
      <c r="AE198" s="235"/>
      <c r="AF198" s="235"/>
      <c r="AG198" s="235"/>
      <c r="AH198" s="235"/>
      <c r="AI198" s="235"/>
      <c r="AJ198" s="235"/>
      <c r="AK198" s="235"/>
      <c r="AL198" s="235"/>
      <c r="AM198" s="235"/>
      <c r="AN198" s="235"/>
      <c r="AO198" s="235"/>
      <c r="AP198" s="235"/>
      <c r="AQ198" s="235"/>
      <c r="AR198" s="235"/>
      <c r="AS198" s="235"/>
      <c r="AT198" s="235"/>
      <c r="AU198" s="235"/>
      <c r="AV198" s="235"/>
      <c r="AW198" s="235"/>
      <c r="AX198" s="235"/>
      <c r="AY198" s="235"/>
      <c r="AZ198" s="235"/>
      <c r="BA198" s="235"/>
      <c r="BB198" s="235"/>
      <c r="BC198" s="235"/>
      <c r="BD198" s="235"/>
      <c r="BE198" s="235"/>
      <c r="BF198" s="235"/>
      <c r="BG198" s="235"/>
      <c r="BH198" s="235"/>
    </row>
    <row r="199" spans="1:60" s="253" customFormat="1" ht="21.75" customHeight="1" x14ac:dyDescent="0.25">
      <c r="A199" s="231" t="s">
        <v>40</v>
      </c>
      <c r="B199" s="333">
        <v>346</v>
      </c>
      <c r="C199" s="334">
        <f>C200</f>
        <v>0</v>
      </c>
      <c r="D199" s="334">
        <f t="shared" ref="D199:H199" si="125">D200</f>
        <v>0</v>
      </c>
      <c r="E199" s="334">
        <f t="shared" si="125"/>
        <v>0</v>
      </c>
      <c r="F199" s="96" t="e">
        <f t="shared" si="84"/>
        <v>#DIV/0!</v>
      </c>
      <c r="G199" s="334">
        <f t="shared" si="125"/>
        <v>0</v>
      </c>
      <c r="H199" s="334">
        <f t="shared" si="125"/>
        <v>0</v>
      </c>
      <c r="I199" s="334" t="e">
        <f t="shared" si="82"/>
        <v>#DIV/0!</v>
      </c>
      <c r="J199" s="335"/>
      <c r="K199" s="335"/>
      <c r="L199" s="335"/>
      <c r="M199" s="335"/>
      <c r="N199" s="335"/>
      <c r="O199" s="335"/>
      <c r="P199" s="335"/>
      <c r="Q199" s="335"/>
      <c r="R199" s="335"/>
      <c r="S199" s="335"/>
      <c r="T199" s="335"/>
      <c r="U199" s="335"/>
      <c r="V199" s="335"/>
      <c r="W199" s="335"/>
      <c r="X199" s="335"/>
      <c r="Y199" s="335"/>
      <c r="Z199" s="335"/>
      <c r="AA199" s="335"/>
      <c r="AB199" s="335"/>
      <c r="AC199" s="189"/>
      <c r="AD199" s="189"/>
      <c r="AE199" s="189"/>
      <c r="AF199" s="189"/>
      <c r="AG199" s="189"/>
      <c r="AH199" s="189"/>
      <c r="AI199" s="189"/>
      <c r="AJ199" s="189"/>
      <c r="AK199" s="189"/>
      <c r="AL199" s="189"/>
      <c r="AM199" s="189"/>
      <c r="AN199" s="189"/>
      <c r="AO199" s="189"/>
      <c r="AP199" s="189"/>
      <c r="AQ199" s="189"/>
      <c r="AR199" s="189"/>
      <c r="AS199" s="189"/>
      <c r="AT199" s="189"/>
      <c r="AU199" s="189"/>
      <c r="AV199" s="189"/>
      <c r="AW199" s="189"/>
      <c r="AX199" s="189"/>
      <c r="AY199" s="189"/>
      <c r="AZ199" s="189"/>
      <c r="BA199" s="189"/>
      <c r="BB199" s="189"/>
      <c r="BC199" s="189"/>
      <c r="BD199" s="189"/>
      <c r="BE199" s="189"/>
      <c r="BF199" s="189"/>
      <c r="BG199" s="252"/>
      <c r="BH199" s="252"/>
    </row>
    <row r="200" spans="1:60" s="401" customFormat="1" ht="21.75" customHeight="1" x14ac:dyDescent="0.3">
      <c r="A200" s="345" t="s">
        <v>131</v>
      </c>
      <c r="B200" s="260">
        <v>3460030</v>
      </c>
      <c r="C200" s="347"/>
      <c r="D200" s="187">
        <f>H200</f>
        <v>0</v>
      </c>
      <c r="E200" s="187">
        <f>C200-D200</f>
        <v>0</v>
      </c>
      <c r="F200" s="75" t="e">
        <f t="shared" si="84"/>
        <v>#DIV/0!</v>
      </c>
      <c r="G200" s="187"/>
      <c r="H200" s="187"/>
      <c r="I200" s="187" t="e">
        <f t="shared" si="82"/>
        <v>#DIV/0!</v>
      </c>
      <c r="J200" s="188"/>
      <c r="K200" s="188"/>
      <c r="L200" s="188"/>
      <c r="M200" s="188"/>
      <c r="N200" s="188"/>
      <c r="O200" s="188"/>
      <c r="P200" s="188"/>
      <c r="Q200" s="188"/>
      <c r="R200" s="188"/>
      <c r="S200" s="188"/>
      <c r="T200" s="188"/>
      <c r="U200" s="188"/>
      <c r="V200" s="188"/>
      <c r="W200" s="188"/>
      <c r="X200" s="188"/>
      <c r="Y200" s="188"/>
      <c r="Z200" s="188"/>
      <c r="AA200" s="188"/>
      <c r="AB200" s="188"/>
      <c r="AC200" s="222"/>
      <c r="AD200" s="235"/>
      <c r="AE200" s="235"/>
      <c r="AF200" s="235"/>
      <c r="AG200" s="235"/>
      <c r="AH200" s="235"/>
      <c r="AI200" s="235"/>
      <c r="AJ200" s="235"/>
      <c r="AK200" s="235"/>
      <c r="AL200" s="235"/>
      <c r="AM200" s="235"/>
      <c r="AN200" s="235"/>
      <c r="AO200" s="235"/>
      <c r="AP200" s="235"/>
      <c r="AQ200" s="235"/>
      <c r="AR200" s="235"/>
      <c r="AS200" s="235"/>
      <c r="AT200" s="235"/>
      <c r="AU200" s="235"/>
      <c r="AV200" s="235"/>
      <c r="AW200" s="235"/>
      <c r="AX200" s="235"/>
      <c r="AY200" s="235"/>
      <c r="AZ200" s="235"/>
      <c r="BA200" s="235"/>
      <c r="BB200" s="235"/>
      <c r="BC200" s="235"/>
      <c r="BD200" s="235"/>
      <c r="BE200" s="235"/>
      <c r="BF200" s="235"/>
      <c r="BG200" s="235"/>
      <c r="BH200" s="235"/>
    </row>
    <row r="201" spans="1:60" s="418" customFormat="1" ht="62.25" customHeight="1" x14ac:dyDescent="0.25">
      <c r="A201" s="385" t="s">
        <v>187</v>
      </c>
      <c r="B201" s="414" t="s">
        <v>188</v>
      </c>
      <c r="C201" s="415">
        <f t="shared" ref="C201:H201" si="126">C213+C222+C202</f>
        <v>840310</v>
      </c>
      <c r="D201" s="415">
        <f t="shared" si="126"/>
        <v>840310</v>
      </c>
      <c r="E201" s="415">
        <f t="shared" si="126"/>
        <v>0</v>
      </c>
      <c r="F201" s="136">
        <f t="shared" si="84"/>
        <v>100</v>
      </c>
      <c r="G201" s="415">
        <f t="shared" si="126"/>
        <v>840310</v>
      </c>
      <c r="H201" s="415">
        <f t="shared" si="126"/>
        <v>840310</v>
      </c>
      <c r="I201" s="415">
        <f t="shared" si="82"/>
        <v>100</v>
      </c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  <c r="T201" s="416"/>
      <c r="U201" s="416"/>
      <c r="V201" s="416"/>
      <c r="W201" s="416"/>
      <c r="X201" s="416"/>
      <c r="Y201" s="416"/>
      <c r="Z201" s="416"/>
      <c r="AA201" s="416"/>
      <c r="AB201" s="416"/>
      <c r="AC201" s="189"/>
      <c r="AD201" s="189"/>
      <c r="AE201" s="189"/>
      <c r="AF201" s="189"/>
      <c r="AG201" s="189"/>
      <c r="AH201" s="189"/>
      <c r="AI201" s="189"/>
      <c r="AJ201" s="189"/>
      <c r="AK201" s="189"/>
      <c r="AL201" s="189"/>
      <c r="AM201" s="189"/>
      <c r="AN201" s="189"/>
      <c r="AO201" s="189"/>
      <c r="AP201" s="189"/>
      <c r="AQ201" s="189"/>
      <c r="AR201" s="189"/>
      <c r="AS201" s="189"/>
      <c r="AT201" s="189"/>
      <c r="AU201" s="189"/>
      <c r="AV201" s="189"/>
      <c r="AW201" s="189"/>
      <c r="AX201" s="189"/>
      <c r="AY201" s="189"/>
      <c r="AZ201" s="189"/>
      <c r="BA201" s="189"/>
      <c r="BB201" s="189"/>
      <c r="BC201" s="189"/>
      <c r="BD201" s="189"/>
      <c r="BE201" s="189"/>
      <c r="BF201" s="189"/>
      <c r="BG201" s="417"/>
      <c r="BH201" s="417"/>
    </row>
    <row r="202" spans="1:60" s="344" customFormat="1" ht="18.75" x14ac:dyDescent="0.25">
      <c r="A202" s="402" t="s">
        <v>189</v>
      </c>
      <c r="B202" s="419" t="s">
        <v>135</v>
      </c>
      <c r="C202" s="420">
        <f>C203+C209</f>
        <v>0</v>
      </c>
      <c r="D202" s="420">
        <f t="shared" ref="D202:H202" si="127">D203+D209</f>
        <v>0</v>
      </c>
      <c r="E202" s="420">
        <f t="shared" si="127"/>
        <v>0</v>
      </c>
      <c r="F202" s="161" t="e">
        <f t="shared" si="84"/>
        <v>#DIV/0!</v>
      </c>
      <c r="G202" s="420">
        <f t="shared" si="127"/>
        <v>0</v>
      </c>
      <c r="H202" s="420">
        <f t="shared" si="127"/>
        <v>0</v>
      </c>
      <c r="I202" s="420" t="e">
        <f t="shared" si="82"/>
        <v>#DIV/0!</v>
      </c>
      <c r="J202" s="421"/>
      <c r="K202" s="421"/>
      <c r="L202" s="421"/>
      <c r="M202" s="421"/>
      <c r="N202" s="421"/>
      <c r="O202" s="421"/>
      <c r="P202" s="421"/>
      <c r="Q202" s="421"/>
      <c r="R202" s="421"/>
      <c r="S202" s="421"/>
      <c r="T202" s="421"/>
      <c r="U202" s="421"/>
      <c r="V202" s="421"/>
      <c r="W202" s="421"/>
      <c r="X202" s="421"/>
      <c r="Y202" s="421"/>
      <c r="Z202" s="421"/>
      <c r="AA202" s="421"/>
      <c r="AB202" s="421"/>
      <c r="AC202" s="189"/>
      <c r="AD202" s="189"/>
      <c r="AE202" s="189"/>
      <c r="AF202" s="189"/>
      <c r="AG202" s="189"/>
      <c r="AH202" s="189"/>
      <c r="AI202" s="189"/>
      <c r="AJ202" s="189"/>
      <c r="AK202" s="189"/>
      <c r="AL202" s="189"/>
      <c r="AM202" s="189"/>
      <c r="AN202" s="189"/>
      <c r="AO202" s="189"/>
      <c r="AP202" s="189"/>
      <c r="AQ202" s="189"/>
      <c r="AR202" s="189"/>
      <c r="AS202" s="189"/>
      <c r="AT202" s="189"/>
      <c r="AU202" s="189"/>
      <c r="AV202" s="189"/>
      <c r="AW202" s="189"/>
      <c r="AX202" s="189"/>
      <c r="AY202" s="189"/>
      <c r="AZ202" s="189"/>
      <c r="BA202" s="189"/>
      <c r="BB202" s="189"/>
      <c r="BC202" s="189"/>
      <c r="BD202" s="189"/>
      <c r="BE202" s="189"/>
      <c r="BF202" s="189"/>
      <c r="BG202" s="343"/>
      <c r="BH202" s="343"/>
    </row>
    <row r="203" spans="1:60" s="253" customFormat="1" ht="18" customHeight="1" x14ac:dyDescent="0.25">
      <c r="A203" s="231" t="s">
        <v>29</v>
      </c>
      <c r="B203" s="333">
        <v>225</v>
      </c>
      <c r="C203" s="334">
        <f>SUM(C204:C208)</f>
        <v>0</v>
      </c>
      <c r="D203" s="334">
        <f t="shared" ref="D203:F203" si="128">SUM(D204:D208)</f>
        <v>0</v>
      </c>
      <c r="E203" s="334">
        <f t="shared" si="128"/>
        <v>0</v>
      </c>
      <c r="F203" s="334" t="e">
        <f t="shared" si="128"/>
        <v>#DIV/0!</v>
      </c>
      <c r="G203" s="334">
        <f>SUM(G204:G208)</f>
        <v>0</v>
      </c>
      <c r="H203" s="334">
        <f t="shared" ref="H203" si="129">SUM(H205:H208)</f>
        <v>0</v>
      </c>
      <c r="I203" s="334" t="e">
        <f t="shared" ref="I203:I245" si="130">H203/G203*100</f>
        <v>#DIV/0!</v>
      </c>
      <c r="J203" s="335"/>
      <c r="K203" s="335"/>
      <c r="L203" s="335"/>
      <c r="M203" s="335"/>
      <c r="N203" s="335"/>
      <c r="O203" s="335"/>
      <c r="P203" s="335"/>
      <c r="Q203" s="335"/>
      <c r="R203" s="335"/>
      <c r="S203" s="335"/>
      <c r="T203" s="335"/>
      <c r="U203" s="335"/>
      <c r="V203" s="335"/>
      <c r="W203" s="335"/>
      <c r="X203" s="335"/>
      <c r="Y203" s="335"/>
      <c r="Z203" s="335"/>
      <c r="AA203" s="335"/>
      <c r="AB203" s="335"/>
      <c r="AC203" s="189"/>
      <c r="AD203" s="189"/>
      <c r="AE203" s="189"/>
      <c r="AF203" s="189"/>
      <c r="AG203" s="189"/>
      <c r="AH203" s="189"/>
      <c r="AI203" s="189"/>
      <c r="AJ203" s="189"/>
      <c r="AK203" s="189"/>
      <c r="AL203" s="189"/>
      <c r="AM203" s="189"/>
      <c r="AN203" s="189"/>
      <c r="AO203" s="189"/>
      <c r="AP203" s="189"/>
      <c r="AQ203" s="189"/>
      <c r="AR203" s="189"/>
      <c r="AS203" s="189"/>
      <c r="AT203" s="189"/>
      <c r="AU203" s="189"/>
      <c r="AV203" s="189"/>
      <c r="AW203" s="189"/>
      <c r="AX203" s="189"/>
      <c r="AY203" s="189"/>
      <c r="AZ203" s="189"/>
      <c r="BA203" s="189"/>
      <c r="BB203" s="189"/>
      <c r="BC203" s="189"/>
      <c r="BD203" s="189"/>
      <c r="BE203" s="189"/>
      <c r="BF203" s="189"/>
      <c r="BG203" s="252"/>
      <c r="BH203" s="252"/>
    </row>
    <row r="204" spans="1:60" s="424" customFormat="1" ht="20.25" customHeight="1" x14ac:dyDescent="0.25">
      <c r="A204" s="422" t="s">
        <v>190</v>
      </c>
      <c r="B204" s="304">
        <v>2250104</v>
      </c>
      <c r="C204" s="347"/>
      <c r="D204" s="347"/>
      <c r="E204" s="347"/>
      <c r="F204" s="75"/>
      <c r="G204" s="347"/>
      <c r="H204" s="347"/>
      <c r="I204" s="347"/>
      <c r="J204" s="423"/>
      <c r="K204" s="423"/>
      <c r="L204" s="423"/>
      <c r="M204" s="423"/>
      <c r="N204" s="423"/>
      <c r="O204" s="423"/>
      <c r="P204" s="423"/>
      <c r="Q204" s="423"/>
      <c r="R204" s="423"/>
      <c r="S204" s="423"/>
      <c r="T204" s="423"/>
      <c r="U204" s="423"/>
      <c r="V204" s="423"/>
      <c r="W204" s="423"/>
      <c r="X204" s="423"/>
      <c r="Y204" s="423"/>
      <c r="Z204" s="423"/>
      <c r="AA204" s="423"/>
      <c r="AB204" s="423"/>
      <c r="AC204" s="189"/>
      <c r="AD204" s="189"/>
      <c r="AE204" s="189"/>
      <c r="AF204" s="189"/>
      <c r="AG204" s="189"/>
      <c r="AH204" s="189"/>
      <c r="AI204" s="189"/>
      <c r="AJ204" s="189"/>
      <c r="AK204" s="189"/>
      <c r="AL204" s="189"/>
      <c r="AM204" s="189"/>
      <c r="AN204" s="189"/>
      <c r="AO204" s="189"/>
      <c r="AP204" s="189"/>
      <c r="AQ204" s="189"/>
      <c r="AR204" s="189"/>
      <c r="AS204" s="189"/>
      <c r="AT204" s="189"/>
      <c r="AU204" s="189"/>
      <c r="AV204" s="189"/>
      <c r="AW204" s="189"/>
      <c r="AX204" s="189"/>
      <c r="AY204" s="189"/>
      <c r="AZ204" s="189"/>
      <c r="BA204" s="189"/>
      <c r="BB204" s="189"/>
      <c r="BC204" s="189"/>
      <c r="BD204" s="189"/>
      <c r="BE204" s="189"/>
      <c r="BF204" s="189"/>
      <c r="BG204" s="189"/>
      <c r="BH204" s="189"/>
    </row>
    <row r="205" spans="1:60" s="427" customFormat="1" ht="18.75" x14ac:dyDescent="0.3">
      <c r="A205" s="425" t="s">
        <v>191</v>
      </c>
      <c r="B205" s="304">
        <v>2250163</v>
      </c>
      <c r="C205" s="347"/>
      <c r="D205" s="187">
        <f t="shared" ref="D205:D208" si="131">H205</f>
        <v>0</v>
      </c>
      <c r="E205" s="187">
        <f t="shared" ref="E205:E208" si="132">C205-D205</f>
        <v>0</v>
      </c>
      <c r="F205" s="75" t="e">
        <f t="shared" si="84"/>
        <v>#DIV/0!</v>
      </c>
      <c r="G205" s="187"/>
      <c r="H205" s="187"/>
      <c r="I205" s="187" t="e">
        <f t="shared" si="130"/>
        <v>#DIV/0!</v>
      </c>
      <c r="J205" s="188"/>
      <c r="K205" s="188"/>
      <c r="L205" s="188"/>
      <c r="M205" s="188"/>
      <c r="N205" s="188"/>
      <c r="O205" s="188"/>
      <c r="P205" s="188"/>
      <c r="Q205" s="188"/>
      <c r="R205" s="188"/>
      <c r="S205" s="188"/>
      <c r="T205" s="188"/>
      <c r="U205" s="188"/>
      <c r="V205" s="188"/>
      <c r="W205" s="188"/>
      <c r="X205" s="188"/>
      <c r="Y205" s="188"/>
      <c r="Z205" s="188"/>
      <c r="AA205" s="188"/>
      <c r="AB205" s="188"/>
      <c r="AC205" s="222"/>
      <c r="AD205" s="235"/>
      <c r="AE205" s="235"/>
      <c r="AF205" s="235"/>
      <c r="AG205" s="235"/>
      <c r="AH205" s="235"/>
      <c r="AI205" s="235"/>
      <c r="AJ205" s="235"/>
      <c r="AK205" s="235"/>
      <c r="AL205" s="235"/>
      <c r="AM205" s="235"/>
      <c r="AN205" s="235"/>
      <c r="AO205" s="235"/>
      <c r="AP205" s="235"/>
      <c r="AQ205" s="235"/>
      <c r="AR205" s="235"/>
      <c r="AS205" s="235"/>
      <c r="AT205" s="235"/>
      <c r="AU205" s="235"/>
      <c r="AV205" s="235"/>
      <c r="AW205" s="235"/>
      <c r="AX205" s="235"/>
      <c r="AY205" s="235"/>
      <c r="AZ205" s="235"/>
      <c r="BA205" s="235"/>
      <c r="BB205" s="235"/>
      <c r="BC205" s="235"/>
      <c r="BD205" s="235"/>
      <c r="BE205" s="235"/>
      <c r="BF205" s="235"/>
      <c r="BG205" s="426"/>
      <c r="BH205" s="426"/>
    </row>
    <row r="206" spans="1:60" s="401" customFormat="1" ht="18.75" x14ac:dyDescent="0.3">
      <c r="A206" s="256" t="s">
        <v>192</v>
      </c>
      <c r="B206" s="304">
        <v>2250207</v>
      </c>
      <c r="C206" s="347"/>
      <c r="D206" s="187">
        <f t="shared" si="131"/>
        <v>0</v>
      </c>
      <c r="E206" s="187">
        <f t="shared" si="132"/>
        <v>0</v>
      </c>
      <c r="F206" s="75" t="e">
        <f t="shared" si="84"/>
        <v>#DIV/0!</v>
      </c>
      <c r="G206" s="187"/>
      <c r="H206" s="187"/>
      <c r="I206" s="187" t="e">
        <f t="shared" si="130"/>
        <v>#DIV/0!</v>
      </c>
      <c r="J206" s="188"/>
      <c r="K206" s="188"/>
      <c r="L206" s="188"/>
      <c r="M206" s="188"/>
      <c r="N206" s="188"/>
      <c r="O206" s="188"/>
      <c r="P206" s="188"/>
      <c r="Q206" s="188"/>
      <c r="R206" s="188"/>
      <c r="S206" s="188"/>
      <c r="T206" s="188"/>
      <c r="U206" s="188"/>
      <c r="V206" s="188"/>
      <c r="W206" s="188"/>
      <c r="X206" s="188"/>
      <c r="Y206" s="188"/>
      <c r="Z206" s="188"/>
      <c r="AA206" s="188"/>
      <c r="AB206" s="188"/>
      <c r="AC206" s="222"/>
      <c r="AD206" s="235"/>
      <c r="AE206" s="235"/>
      <c r="AF206" s="235"/>
      <c r="AG206" s="235"/>
      <c r="AH206" s="235"/>
      <c r="AI206" s="235"/>
      <c r="AJ206" s="235"/>
      <c r="AK206" s="235"/>
      <c r="AL206" s="235"/>
      <c r="AM206" s="235"/>
      <c r="AN206" s="235"/>
      <c r="AO206" s="235"/>
      <c r="AP206" s="235"/>
      <c r="AQ206" s="235"/>
      <c r="AR206" s="235"/>
      <c r="AS206" s="235"/>
      <c r="AT206" s="235"/>
      <c r="AU206" s="235"/>
      <c r="AV206" s="235"/>
      <c r="AW206" s="235"/>
      <c r="AX206" s="235"/>
      <c r="AY206" s="235"/>
      <c r="AZ206" s="235"/>
      <c r="BA206" s="235"/>
      <c r="BB206" s="235"/>
      <c r="BC206" s="235"/>
      <c r="BD206" s="235"/>
      <c r="BE206" s="235"/>
      <c r="BF206" s="235"/>
      <c r="BG206" s="235"/>
      <c r="BH206" s="235"/>
    </row>
    <row r="207" spans="1:60" s="401" customFormat="1" ht="18.75" x14ac:dyDescent="0.3">
      <c r="A207" s="256" t="s">
        <v>193</v>
      </c>
      <c r="B207" s="304">
        <v>2250208</v>
      </c>
      <c r="C207" s="347"/>
      <c r="D207" s="187">
        <f t="shared" si="131"/>
        <v>0</v>
      </c>
      <c r="E207" s="187">
        <f t="shared" si="132"/>
        <v>0</v>
      </c>
      <c r="F207" s="75" t="e">
        <f t="shared" ref="F207:F239" si="133">D207/C207*100</f>
        <v>#DIV/0!</v>
      </c>
      <c r="G207" s="187"/>
      <c r="H207" s="187"/>
      <c r="I207" s="187" t="e">
        <f t="shared" si="130"/>
        <v>#DIV/0!</v>
      </c>
      <c r="J207" s="188"/>
      <c r="K207" s="188"/>
      <c r="L207" s="188"/>
      <c r="M207" s="188"/>
      <c r="N207" s="188"/>
      <c r="O207" s="188"/>
      <c r="P207" s="188"/>
      <c r="Q207" s="188"/>
      <c r="R207" s="188"/>
      <c r="S207" s="188"/>
      <c r="T207" s="188"/>
      <c r="U207" s="188"/>
      <c r="V207" s="188"/>
      <c r="W207" s="188"/>
      <c r="X207" s="188"/>
      <c r="Y207" s="188"/>
      <c r="Z207" s="188"/>
      <c r="AA207" s="188"/>
      <c r="AB207" s="188"/>
      <c r="AC207" s="222"/>
      <c r="AD207" s="235"/>
      <c r="AE207" s="235"/>
      <c r="AF207" s="235"/>
      <c r="AG207" s="235"/>
      <c r="AH207" s="235"/>
      <c r="AI207" s="235"/>
      <c r="AJ207" s="235"/>
      <c r="AK207" s="235"/>
      <c r="AL207" s="235"/>
      <c r="AM207" s="235"/>
      <c r="AN207" s="235"/>
      <c r="AO207" s="235"/>
      <c r="AP207" s="235"/>
      <c r="AQ207" s="235"/>
      <c r="AR207" s="235"/>
      <c r="AS207" s="235"/>
      <c r="AT207" s="235"/>
      <c r="AU207" s="235"/>
      <c r="AV207" s="235"/>
      <c r="AW207" s="235"/>
      <c r="AX207" s="235"/>
      <c r="AY207" s="235"/>
      <c r="AZ207" s="235"/>
      <c r="BA207" s="235"/>
      <c r="BB207" s="235"/>
      <c r="BC207" s="235"/>
      <c r="BD207" s="235"/>
      <c r="BE207" s="235"/>
      <c r="BF207" s="235"/>
      <c r="BG207" s="235"/>
      <c r="BH207" s="235"/>
    </row>
    <row r="208" spans="1:60" s="401" customFormat="1" ht="18.75" x14ac:dyDescent="0.3">
      <c r="A208" s="256" t="s">
        <v>194</v>
      </c>
      <c r="B208" s="304">
        <v>2250440</v>
      </c>
      <c r="C208" s="347"/>
      <c r="D208" s="187">
        <f t="shared" si="131"/>
        <v>0</v>
      </c>
      <c r="E208" s="187">
        <f t="shared" si="132"/>
        <v>0</v>
      </c>
      <c r="F208" s="75" t="e">
        <f t="shared" si="133"/>
        <v>#DIV/0!</v>
      </c>
      <c r="G208" s="187"/>
      <c r="H208" s="187"/>
      <c r="I208" s="187" t="e">
        <f t="shared" si="130"/>
        <v>#DIV/0!</v>
      </c>
      <c r="J208" s="188"/>
      <c r="K208" s="188"/>
      <c r="L208" s="188"/>
      <c r="M208" s="188"/>
      <c r="N208" s="188"/>
      <c r="O208" s="188"/>
      <c r="P208" s="188"/>
      <c r="Q208" s="188"/>
      <c r="R208" s="188"/>
      <c r="S208" s="188"/>
      <c r="T208" s="188"/>
      <c r="U208" s="188"/>
      <c r="V208" s="188"/>
      <c r="W208" s="188"/>
      <c r="X208" s="188"/>
      <c r="Y208" s="188"/>
      <c r="Z208" s="188"/>
      <c r="AA208" s="188"/>
      <c r="AB208" s="188"/>
      <c r="AC208" s="222"/>
      <c r="AD208" s="235"/>
      <c r="AE208" s="235"/>
      <c r="AF208" s="235"/>
      <c r="AG208" s="235"/>
      <c r="AH208" s="235"/>
      <c r="AI208" s="235"/>
      <c r="AJ208" s="235"/>
      <c r="AK208" s="235"/>
      <c r="AL208" s="235"/>
      <c r="AM208" s="235"/>
      <c r="AN208" s="235"/>
      <c r="AO208" s="235"/>
      <c r="AP208" s="235"/>
      <c r="AQ208" s="235"/>
      <c r="AR208" s="235"/>
      <c r="AS208" s="235"/>
      <c r="AT208" s="235"/>
      <c r="AU208" s="235"/>
      <c r="AV208" s="235"/>
      <c r="AW208" s="235"/>
      <c r="AX208" s="235"/>
      <c r="AY208" s="235"/>
      <c r="AZ208" s="235"/>
      <c r="BA208" s="235"/>
      <c r="BB208" s="235"/>
      <c r="BC208" s="235"/>
      <c r="BD208" s="235"/>
      <c r="BE208" s="235"/>
      <c r="BF208" s="235"/>
      <c r="BG208" s="235"/>
      <c r="BH208" s="235"/>
    </row>
    <row r="209" spans="1:60" s="253" customFormat="1" ht="21" customHeight="1" x14ac:dyDescent="0.25">
      <c r="A209" s="208" t="s">
        <v>31</v>
      </c>
      <c r="B209" s="333">
        <v>226</v>
      </c>
      <c r="C209" s="334">
        <f>SUM(C210:C212)</f>
        <v>0</v>
      </c>
      <c r="D209" s="428">
        <f t="shared" ref="D209:E209" si="134">SUM(D210:D212)</f>
        <v>0</v>
      </c>
      <c r="E209" s="428">
        <f t="shared" si="134"/>
        <v>0</v>
      </c>
      <c r="F209" s="96" t="e">
        <f t="shared" si="133"/>
        <v>#DIV/0!</v>
      </c>
      <c r="G209" s="334">
        <f>SUM(G210:G212)</f>
        <v>0</v>
      </c>
      <c r="H209" s="334">
        <f>SUM(H210:H212)</f>
        <v>0</v>
      </c>
      <c r="I209" s="334" t="e">
        <f>H209/G209*100</f>
        <v>#DIV/0!</v>
      </c>
      <c r="J209" s="335"/>
      <c r="K209" s="335"/>
      <c r="L209" s="335"/>
      <c r="M209" s="335"/>
      <c r="N209" s="335"/>
      <c r="O209" s="335"/>
      <c r="P209" s="335"/>
      <c r="Q209" s="335"/>
      <c r="R209" s="335"/>
      <c r="S209" s="335"/>
      <c r="T209" s="335"/>
      <c r="U209" s="335"/>
      <c r="V209" s="335"/>
      <c r="W209" s="335"/>
      <c r="X209" s="335"/>
      <c r="Y209" s="335"/>
      <c r="Z209" s="335"/>
      <c r="AA209" s="335"/>
      <c r="AB209" s="335"/>
      <c r="AC209" s="189"/>
      <c r="AD209" s="189"/>
      <c r="AE209" s="189"/>
      <c r="AF209" s="189"/>
      <c r="AG209" s="189"/>
      <c r="AH209" s="189"/>
      <c r="AI209" s="189"/>
      <c r="AJ209" s="189"/>
      <c r="AK209" s="189"/>
      <c r="AL209" s="189"/>
      <c r="AM209" s="189"/>
      <c r="AN209" s="189"/>
      <c r="AO209" s="189"/>
      <c r="AP209" s="189"/>
      <c r="AQ209" s="189"/>
      <c r="AR209" s="189"/>
      <c r="AS209" s="189"/>
      <c r="AT209" s="189"/>
      <c r="AU209" s="189"/>
      <c r="AV209" s="189"/>
      <c r="AW209" s="189"/>
      <c r="AX209" s="189"/>
      <c r="AY209" s="189"/>
      <c r="AZ209" s="189"/>
      <c r="BA209" s="189"/>
      <c r="BB209" s="189"/>
      <c r="BC209" s="189"/>
      <c r="BD209" s="189"/>
      <c r="BE209" s="189"/>
      <c r="BF209" s="189"/>
      <c r="BG209" s="252"/>
      <c r="BH209" s="252"/>
    </row>
    <row r="210" spans="1:60" s="237" customFormat="1" ht="47.25" x14ac:dyDescent="0.3">
      <c r="A210" s="345" t="s">
        <v>195</v>
      </c>
      <c r="B210" s="260" t="s">
        <v>196</v>
      </c>
      <c r="C210" s="346"/>
      <c r="D210" s="187">
        <f t="shared" ref="D210:D212" si="135">H210</f>
        <v>0</v>
      </c>
      <c r="E210" s="187">
        <f t="shared" ref="E210:E212" si="136">C210-D210</f>
        <v>0</v>
      </c>
      <c r="F210" s="75" t="e">
        <f t="shared" si="133"/>
        <v>#DIV/0!</v>
      </c>
      <c r="G210" s="187"/>
      <c r="H210" s="187"/>
      <c r="I210" s="187" t="e">
        <f t="shared" si="130"/>
        <v>#DIV/0!</v>
      </c>
      <c r="J210" s="188"/>
      <c r="K210" s="188"/>
      <c r="L210" s="188"/>
      <c r="M210" s="188"/>
      <c r="N210" s="188"/>
      <c r="O210" s="188"/>
      <c r="P210" s="188"/>
      <c r="Q210" s="188"/>
      <c r="R210" s="188"/>
      <c r="S210" s="188"/>
      <c r="T210" s="188"/>
      <c r="U210" s="188"/>
      <c r="V210" s="188"/>
      <c r="W210" s="188"/>
      <c r="X210" s="188"/>
      <c r="Y210" s="188"/>
      <c r="Z210" s="188"/>
      <c r="AA210" s="188"/>
      <c r="AB210" s="188"/>
      <c r="AC210" s="222"/>
      <c r="AD210" s="235"/>
      <c r="AE210" s="235"/>
      <c r="AF210" s="235"/>
      <c r="AG210" s="235"/>
      <c r="AH210" s="235"/>
      <c r="AI210" s="235"/>
      <c r="AJ210" s="235"/>
      <c r="AK210" s="235"/>
      <c r="AL210" s="235"/>
      <c r="AM210" s="235"/>
      <c r="AN210" s="235"/>
      <c r="AO210" s="235"/>
      <c r="AP210" s="235"/>
      <c r="AQ210" s="235"/>
      <c r="AR210" s="235"/>
      <c r="AS210" s="235"/>
      <c r="AT210" s="235"/>
      <c r="AU210" s="235"/>
      <c r="AV210" s="235"/>
      <c r="AW210" s="235"/>
      <c r="AX210" s="235"/>
      <c r="AY210" s="235"/>
      <c r="AZ210" s="235"/>
      <c r="BA210" s="235"/>
      <c r="BB210" s="235"/>
      <c r="BC210" s="235"/>
      <c r="BD210" s="235"/>
      <c r="BE210" s="235"/>
      <c r="BF210" s="235"/>
      <c r="BG210" s="236"/>
      <c r="BH210" s="236"/>
    </row>
    <row r="211" spans="1:60" s="237" customFormat="1" ht="31.5" x14ac:dyDescent="0.3">
      <c r="A211" s="345" t="s">
        <v>197</v>
      </c>
      <c r="B211" s="260" t="s">
        <v>198</v>
      </c>
      <c r="C211" s="346"/>
      <c r="D211" s="187">
        <f t="shared" si="135"/>
        <v>0</v>
      </c>
      <c r="E211" s="187">
        <f t="shared" si="136"/>
        <v>0</v>
      </c>
      <c r="F211" s="75" t="e">
        <f t="shared" si="133"/>
        <v>#DIV/0!</v>
      </c>
      <c r="G211" s="187"/>
      <c r="H211" s="187"/>
      <c r="I211" s="187" t="e">
        <f t="shared" si="130"/>
        <v>#DIV/0!</v>
      </c>
      <c r="J211" s="188"/>
      <c r="K211" s="188"/>
      <c r="L211" s="188"/>
      <c r="M211" s="188"/>
      <c r="N211" s="188"/>
      <c r="O211" s="188"/>
      <c r="P211" s="188"/>
      <c r="Q211" s="188"/>
      <c r="R211" s="188"/>
      <c r="S211" s="188"/>
      <c r="T211" s="188"/>
      <c r="U211" s="188"/>
      <c r="V211" s="188"/>
      <c r="W211" s="188"/>
      <c r="X211" s="188"/>
      <c r="Y211" s="188"/>
      <c r="Z211" s="188"/>
      <c r="AA211" s="188"/>
      <c r="AB211" s="188"/>
      <c r="AC211" s="222"/>
      <c r="AD211" s="235"/>
      <c r="AE211" s="235"/>
      <c r="AF211" s="235"/>
      <c r="AG211" s="235"/>
      <c r="AH211" s="235"/>
      <c r="AI211" s="235"/>
      <c r="AJ211" s="235"/>
      <c r="AK211" s="235"/>
      <c r="AL211" s="235"/>
      <c r="AM211" s="235"/>
      <c r="AN211" s="235"/>
      <c r="AO211" s="235"/>
      <c r="AP211" s="235"/>
      <c r="AQ211" s="235"/>
      <c r="AR211" s="235"/>
      <c r="AS211" s="235"/>
      <c r="AT211" s="235"/>
      <c r="AU211" s="235"/>
      <c r="AV211" s="235"/>
      <c r="AW211" s="235"/>
      <c r="AX211" s="235"/>
      <c r="AY211" s="235"/>
      <c r="AZ211" s="235"/>
      <c r="BA211" s="235"/>
      <c r="BB211" s="235"/>
      <c r="BC211" s="235"/>
      <c r="BD211" s="235"/>
      <c r="BE211" s="235"/>
      <c r="BF211" s="235"/>
      <c r="BG211" s="236"/>
      <c r="BH211" s="236"/>
    </row>
    <row r="212" spans="1:60" s="237" customFormat="1" ht="18.75" x14ac:dyDescent="0.3">
      <c r="A212" s="345" t="s">
        <v>199</v>
      </c>
      <c r="B212" s="260">
        <v>2260382</v>
      </c>
      <c r="C212" s="346"/>
      <c r="D212" s="187">
        <f t="shared" si="135"/>
        <v>0</v>
      </c>
      <c r="E212" s="187">
        <f t="shared" si="136"/>
        <v>0</v>
      </c>
      <c r="F212" s="75" t="e">
        <f t="shared" si="133"/>
        <v>#DIV/0!</v>
      </c>
      <c r="G212" s="187"/>
      <c r="H212" s="187"/>
      <c r="I212" s="187" t="e">
        <f t="shared" si="130"/>
        <v>#DIV/0!</v>
      </c>
      <c r="J212" s="188"/>
      <c r="K212" s="188"/>
      <c r="L212" s="188"/>
      <c r="M212" s="188"/>
      <c r="N212" s="188"/>
      <c r="O212" s="188"/>
      <c r="P212" s="188"/>
      <c r="Q212" s="188"/>
      <c r="R212" s="188"/>
      <c r="S212" s="188"/>
      <c r="T212" s="188"/>
      <c r="U212" s="188"/>
      <c r="V212" s="188"/>
      <c r="W212" s="188"/>
      <c r="X212" s="188"/>
      <c r="Y212" s="188"/>
      <c r="Z212" s="188"/>
      <c r="AA212" s="188"/>
      <c r="AB212" s="188"/>
      <c r="AC212" s="222"/>
      <c r="AD212" s="235"/>
      <c r="AE212" s="235"/>
      <c r="AF212" s="235"/>
      <c r="AG212" s="235"/>
      <c r="AH212" s="235"/>
      <c r="AI212" s="235"/>
      <c r="AJ212" s="235"/>
      <c r="AK212" s="235"/>
      <c r="AL212" s="235"/>
      <c r="AM212" s="235"/>
      <c r="AN212" s="235"/>
      <c r="AO212" s="235"/>
      <c r="AP212" s="235"/>
      <c r="AQ212" s="235"/>
      <c r="AR212" s="235"/>
      <c r="AS212" s="235"/>
      <c r="AT212" s="235"/>
      <c r="AU212" s="235"/>
      <c r="AV212" s="235"/>
      <c r="AW212" s="235"/>
      <c r="AX212" s="235"/>
      <c r="AY212" s="235"/>
      <c r="AZ212" s="235"/>
      <c r="BA212" s="235"/>
      <c r="BB212" s="235"/>
      <c r="BC212" s="235"/>
      <c r="BD212" s="235"/>
      <c r="BE212" s="235"/>
      <c r="BF212" s="235"/>
      <c r="BG212" s="236"/>
      <c r="BH212" s="236"/>
    </row>
    <row r="213" spans="1:60" s="344" customFormat="1" ht="18.75" x14ac:dyDescent="0.25">
      <c r="A213" s="402" t="s">
        <v>200</v>
      </c>
      <c r="B213" s="419" t="s">
        <v>149</v>
      </c>
      <c r="C213" s="420">
        <f>C214+C218+C220</f>
        <v>0</v>
      </c>
      <c r="D213" s="420">
        <f t="shared" ref="D213:H213" si="137">D214+D218+D220</f>
        <v>0</v>
      </c>
      <c r="E213" s="420">
        <f t="shared" si="137"/>
        <v>0</v>
      </c>
      <c r="F213" s="161" t="e">
        <f t="shared" si="133"/>
        <v>#DIV/0!</v>
      </c>
      <c r="G213" s="420">
        <f t="shared" si="137"/>
        <v>0</v>
      </c>
      <c r="H213" s="420">
        <f t="shared" si="137"/>
        <v>0</v>
      </c>
      <c r="I213" s="420" t="e">
        <f t="shared" si="130"/>
        <v>#DIV/0!</v>
      </c>
      <c r="J213" s="421"/>
      <c r="K213" s="421"/>
      <c r="L213" s="421"/>
      <c r="M213" s="421"/>
      <c r="N213" s="421"/>
      <c r="O213" s="421"/>
      <c r="P213" s="421"/>
      <c r="Q213" s="421"/>
      <c r="R213" s="421"/>
      <c r="S213" s="421"/>
      <c r="T213" s="421"/>
      <c r="U213" s="421"/>
      <c r="V213" s="421"/>
      <c r="W213" s="421"/>
      <c r="X213" s="421"/>
      <c r="Y213" s="421"/>
      <c r="Z213" s="421"/>
      <c r="AA213" s="421"/>
      <c r="AB213" s="421"/>
      <c r="AC213" s="189"/>
      <c r="AD213" s="189"/>
      <c r="AE213" s="189"/>
      <c r="AF213" s="189"/>
      <c r="AG213" s="189"/>
      <c r="AH213" s="189"/>
      <c r="AI213" s="189"/>
      <c r="AJ213" s="189"/>
      <c r="AK213" s="189"/>
      <c r="AL213" s="189"/>
      <c r="AM213" s="189"/>
      <c r="AN213" s="189"/>
      <c r="AO213" s="189"/>
      <c r="AP213" s="189"/>
      <c r="AQ213" s="189"/>
      <c r="AR213" s="189"/>
      <c r="AS213" s="189"/>
      <c r="AT213" s="189"/>
      <c r="AU213" s="189"/>
      <c r="AV213" s="189"/>
      <c r="AW213" s="189"/>
      <c r="AX213" s="189"/>
      <c r="AY213" s="189"/>
      <c r="AZ213" s="189"/>
      <c r="BA213" s="189"/>
      <c r="BB213" s="189"/>
      <c r="BC213" s="189"/>
      <c r="BD213" s="189"/>
      <c r="BE213" s="189"/>
      <c r="BF213" s="189"/>
      <c r="BG213" s="343"/>
      <c r="BH213" s="343"/>
    </row>
    <row r="214" spans="1:60" s="253" customFormat="1" ht="21" customHeight="1" x14ac:dyDescent="0.25">
      <c r="A214" s="208" t="s">
        <v>31</v>
      </c>
      <c r="B214" s="333">
        <v>226</v>
      </c>
      <c r="C214" s="334">
        <f>SUM(C215:C217)</f>
        <v>0</v>
      </c>
      <c r="D214" s="334">
        <f t="shared" ref="D214:H214" si="138">SUM(D215:D217)</f>
        <v>0</v>
      </c>
      <c r="E214" s="334">
        <f t="shared" si="138"/>
        <v>0</v>
      </c>
      <c r="F214" s="96" t="e">
        <f t="shared" si="133"/>
        <v>#DIV/0!</v>
      </c>
      <c r="G214" s="334">
        <f t="shared" si="138"/>
        <v>0</v>
      </c>
      <c r="H214" s="334">
        <f t="shared" si="138"/>
        <v>0</v>
      </c>
      <c r="I214" s="334" t="e">
        <f t="shared" si="130"/>
        <v>#DIV/0!</v>
      </c>
      <c r="J214" s="335"/>
      <c r="K214" s="335"/>
      <c r="L214" s="335"/>
      <c r="M214" s="335"/>
      <c r="N214" s="335"/>
      <c r="O214" s="335"/>
      <c r="P214" s="335"/>
      <c r="Q214" s="335"/>
      <c r="R214" s="335"/>
      <c r="S214" s="335"/>
      <c r="T214" s="335"/>
      <c r="U214" s="335"/>
      <c r="V214" s="335"/>
      <c r="W214" s="335"/>
      <c r="X214" s="335"/>
      <c r="Y214" s="335"/>
      <c r="Z214" s="335"/>
      <c r="AA214" s="335"/>
      <c r="AB214" s="335"/>
      <c r="AC214" s="189"/>
      <c r="AD214" s="189"/>
      <c r="AE214" s="189"/>
      <c r="AF214" s="189"/>
      <c r="AG214" s="189"/>
      <c r="AH214" s="189"/>
      <c r="AI214" s="189"/>
      <c r="AJ214" s="189"/>
      <c r="AK214" s="189"/>
      <c r="AL214" s="189"/>
      <c r="AM214" s="189"/>
      <c r="AN214" s="189"/>
      <c r="AO214" s="189"/>
      <c r="AP214" s="189"/>
      <c r="AQ214" s="189"/>
      <c r="AR214" s="189"/>
      <c r="AS214" s="189"/>
      <c r="AT214" s="189"/>
      <c r="AU214" s="189"/>
      <c r="AV214" s="189"/>
      <c r="AW214" s="189"/>
      <c r="AX214" s="189"/>
      <c r="AY214" s="189"/>
      <c r="AZ214" s="189"/>
      <c r="BA214" s="189"/>
      <c r="BB214" s="189"/>
      <c r="BC214" s="189"/>
      <c r="BD214" s="189"/>
      <c r="BE214" s="189"/>
      <c r="BF214" s="189"/>
      <c r="BG214" s="252"/>
      <c r="BH214" s="252"/>
    </row>
    <row r="215" spans="1:60" s="401" customFormat="1" ht="52.5" customHeight="1" x14ac:dyDescent="0.3">
      <c r="A215" s="429" t="s">
        <v>201</v>
      </c>
      <c r="B215" s="260">
        <v>2260019</v>
      </c>
      <c r="C215" s="347"/>
      <c r="D215" s="187">
        <f t="shared" ref="D215:D217" si="139">H215</f>
        <v>0</v>
      </c>
      <c r="E215" s="187">
        <f t="shared" ref="E215:E217" si="140">C215-D215</f>
        <v>0</v>
      </c>
      <c r="F215" s="75" t="e">
        <f t="shared" si="133"/>
        <v>#DIV/0!</v>
      </c>
      <c r="G215" s="187"/>
      <c r="H215" s="187"/>
      <c r="I215" s="187" t="e">
        <f t="shared" si="130"/>
        <v>#DIV/0!</v>
      </c>
      <c r="J215" s="188"/>
      <c r="K215" s="188"/>
      <c r="L215" s="188"/>
      <c r="M215" s="188"/>
      <c r="N215" s="188"/>
      <c r="O215" s="188"/>
      <c r="P215" s="188"/>
      <c r="Q215" s="188"/>
      <c r="R215" s="188"/>
      <c r="S215" s="188"/>
      <c r="T215" s="188"/>
      <c r="U215" s="188"/>
      <c r="V215" s="188"/>
      <c r="W215" s="188"/>
      <c r="X215" s="188"/>
      <c r="Y215" s="188"/>
      <c r="Z215" s="188"/>
      <c r="AA215" s="188"/>
      <c r="AB215" s="188"/>
      <c r="AC215" s="222"/>
      <c r="AD215" s="235"/>
      <c r="AE215" s="235"/>
      <c r="AF215" s="235"/>
      <c r="AG215" s="235"/>
      <c r="AH215" s="235"/>
      <c r="AI215" s="235"/>
      <c r="AJ215" s="235"/>
      <c r="AK215" s="235"/>
      <c r="AL215" s="235"/>
      <c r="AM215" s="235"/>
      <c r="AN215" s="235"/>
      <c r="AO215" s="235"/>
      <c r="AP215" s="235"/>
      <c r="AQ215" s="235"/>
      <c r="AR215" s="235"/>
      <c r="AS215" s="235"/>
      <c r="AT215" s="235"/>
      <c r="AU215" s="235"/>
      <c r="AV215" s="235"/>
      <c r="AW215" s="235"/>
      <c r="AX215" s="235"/>
      <c r="AY215" s="235"/>
      <c r="AZ215" s="235"/>
      <c r="BA215" s="235"/>
      <c r="BB215" s="235"/>
      <c r="BC215" s="235"/>
      <c r="BD215" s="235"/>
      <c r="BE215" s="235"/>
      <c r="BF215" s="235"/>
      <c r="BG215" s="235"/>
      <c r="BH215" s="235"/>
    </row>
    <row r="216" spans="1:60" s="401" customFormat="1" ht="52.5" customHeight="1" x14ac:dyDescent="0.3">
      <c r="A216" s="429" t="s">
        <v>195</v>
      </c>
      <c r="B216" s="260">
        <v>2260050</v>
      </c>
      <c r="C216" s="347"/>
      <c r="D216" s="187">
        <f t="shared" si="139"/>
        <v>0</v>
      </c>
      <c r="E216" s="187">
        <f t="shared" si="140"/>
        <v>0</v>
      </c>
      <c r="F216" s="75" t="e">
        <f t="shared" si="133"/>
        <v>#DIV/0!</v>
      </c>
      <c r="G216" s="187"/>
      <c r="H216" s="187"/>
      <c r="I216" s="187" t="e">
        <f t="shared" si="130"/>
        <v>#DIV/0!</v>
      </c>
      <c r="J216" s="188"/>
      <c r="K216" s="188"/>
      <c r="L216" s="188"/>
      <c r="M216" s="188"/>
      <c r="N216" s="188"/>
      <c r="O216" s="188"/>
      <c r="P216" s="188"/>
      <c r="Q216" s="188"/>
      <c r="R216" s="188"/>
      <c r="S216" s="188"/>
      <c r="T216" s="188"/>
      <c r="U216" s="188"/>
      <c r="V216" s="188"/>
      <c r="W216" s="188"/>
      <c r="X216" s="188"/>
      <c r="Y216" s="188"/>
      <c r="Z216" s="188"/>
      <c r="AA216" s="188"/>
      <c r="AB216" s="188"/>
      <c r="AC216" s="222"/>
      <c r="AD216" s="235"/>
      <c r="AE216" s="235"/>
      <c r="AF216" s="235"/>
      <c r="AG216" s="235"/>
      <c r="AH216" s="235"/>
      <c r="AI216" s="235"/>
      <c r="AJ216" s="235"/>
      <c r="AK216" s="235"/>
      <c r="AL216" s="235"/>
      <c r="AM216" s="235"/>
      <c r="AN216" s="235"/>
      <c r="AO216" s="235"/>
      <c r="AP216" s="235"/>
      <c r="AQ216" s="235"/>
      <c r="AR216" s="235"/>
      <c r="AS216" s="235"/>
      <c r="AT216" s="235"/>
      <c r="AU216" s="235"/>
      <c r="AV216" s="235"/>
      <c r="AW216" s="235"/>
      <c r="AX216" s="235"/>
      <c r="AY216" s="235"/>
      <c r="AZ216" s="235"/>
      <c r="BA216" s="235"/>
      <c r="BB216" s="235"/>
      <c r="BC216" s="235"/>
      <c r="BD216" s="235"/>
      <c r="BE216" s="235"/>
      <c r="BF216" s="235"/>
      <c r="BG216" s="235"/>
      <c r="BH216" s="235"/>
    </row>
    <row r="217" spans="1:60" s="401" customFormat="1" ht="24.75" customHeight="1" x14ac:dyDescent="0.3">
      <c r="A217" s="345" t="s">
        <v>199</v>
      </c>
      <c r="B217" s="260">
        <v>2260382</v>
      </c>
      <c r="C217" s="347"/>
      <c r="D217" s="187">
        <f t="shared" si="139"/>
        <v>0</v>
      </c>
      <c r="E217" s="187">
        <f t="shared" si="140"/>
        <v>0</v>
      </c>
      <c r="F217" s="75" t="e">
        <f t="shared" si="133"/>
        <v>#DIV/0!</v>
      </c>
      <c r="G217" s="187"/>
      <c r="H217" s="187"/>
      <c r="I217" s="187" t="e">
        <f t="shared" si="130"/>
        <v>#DIV/0!</v>
      </c>
      <c r="J217" s="188"/>
      <c r="K217" s="188"/>
      <c r="L217" s="188"/>
      <c r="M217" s="188"/>
      <c r="N217" s="188"/>
      <c r="O217" s="188"/>
      <c r="P217" s="188"/>
      <c r="Q217" s="188"/>
      <c r="R217" s="188"/>
      <c r="S217" s="188"/>
      <c r="T217" s="188"/>
      <c r="U217" s="188"/>
      <c r="V217" s="188"/>
      <c r="W217" s="188"/>
      <c r="X217" s="188"/>
      <c r="Y217" s="188"/>
      <c r="Z217" s="188"/>
      <c r="AA217" s="188"/>
      <c r="AB217" s="188"/>
      <c r="AC217" s="222"/>
      <c r="AD217" s="235"/>
      <c r="AE217" s="235"/>
      <c r="AF217" s="235"/>
      <c r="AG217" s="235"/>
      <c r="AH217" s="235"/>
      <c r="AI217" s="235"/>
      <c r="AJ217" s="235"/>
      <c r="AK217" s="235"/>
      <c r="AL217" s="235"/>
      <c r="AM217" s="235"/>
      <c r="AN217" s="235"/>
      <c r="AO217" s="235"/>
      <c r="AP217" s="235"/>
      <c r="AQ217" s="235"/>
      <c r="AR217" s="235"/>
      <c r="AS217" s="235"/>
      <c r="AT217" s="235"/>
      <c r="AU217" s="235"/>
      <c r="AV217" s="235"/>
      <c r="AW217" s="235"/>
      <c r="AX217" s="235"/>
      <c r="AY217" s="235"/>
      <c r="AZ217" s="235"/>
      <c r="BA217" s="235"/>
      <c r="BB217" s="235"/>
      <c r="BC217" s="235"/>
      <c r="BD217" s="235"/>
      <c r="BE217" s="235"/>
      <c r="BF217" s="235"/>
      <c r="BG217" s="235"/>
      <c r="BH217" s="235"/>
    </row>
    <row r="218" spans="1:60" s="253" customFormat="1" ht="23.25" customHeight="1" x14ac:dyDescent="0.25">
      <c r="A218" s="231" t="s">
        <v>35</v>
      </c>
      <c r="B218" s="333">
        <v>310</v>
      </c>
      <c r="C218" s="334">
        <f>C219</f>
        <v>0</v>
      </c>
      <c r="D218" s="334">
        <f t="shared" ref="D218:H218" si="141">D219</f>
        <v>0</v>
      </c>
      <c r="E218" s="334">
        <f t="shared" si="141"/>
        <v>0</v>
      </c>
      <c r="F218" s="96" t="e">
        <f t="shared" si="133"/>
        <v>#DIV/0!</v>
      </c>
      <c r="G218" s="334">
        <f t="shared" si="141"/>
        <v>0</v>
      </c>
      <c r="H218" s="334">
        <f t="shared" si="141"/>
        <v>0</v>
      </c>
      <c r="I218" s="334" t="e">
        <f t="shared" si="130"/>
        <v>#DIV/0!</v>
      </c>
      <c r="J218" s="335"/>
      <c r="K218" s="335"/>
      <c r="L218" s="335"/>
      <c r="M218" s="335"/>
      <c r="N218" s="335"/>
      <c r="O218" s="335"/>
      <c r="P218" s="335"/>
      <c r="Q218" s="335"/>
      <c r="R218" s="335"/>
      <c r="S218" s="335"/>
      <c r="T218" s="335"/>
      <c r="U218" s="335"/>
      <c r="V218" s="335"/>
      <c r="W218" s="335"/>
      <c r="X218" s="335"/>
      <c r="Y218" s="335"/>
      <c r="Z218" s="335"/>
      <c r="AA218" s="335"/>
      <c r="AB218" s="335"/>
      <c r="AC218" s="189"/>
      <c r="AD218" s="189"/>
      <c r="AE218" s="189"/>
      <c r="AF218" s="189"/>
      <c r="AG218" s="189"/>
      <c r="AH218" s="189"/>
      <c r="AI218" s="189"/>
      <c r="AJ218" s="189"/>
      <c r="AK218" s="189"/>
      <c r="AL218" s="189"/>
      <c r="AM218" s="189"/>
      <c r="AN218" s="189"/>
      <c r="AO218" s="189"/>
      <c r="AP218" s="189"/>
      <c r="AQ218" s="189"/>
      <c r="AR218" s="189"/>
      <c r="AS218" s="189"/>
      <c r="AT218" s="189"/>
      <c r="AU218" s="189"/>
      <c r="AV218" s="189"/>
      <c r="AW218" s="189"/>
      <c r="AX218" s="189"/>
      <c r="AY218" s="189"/>
      <c r="AZ218" s="189"/>
      <c r="BA218" s="189"/>
      <c r="BB218" s="189"/>
      <c r="BC218" s="189"/>
      <c r="BD218" s="189"/>
      <c r="BE218" s="189"/>
      <c r="BF218" s="189"/>
      <c r="BG218" s="252"/>
      <c r="BH218" s="252"/>
    </row>
    <row r="219" spans="1:60" s="401" customFormat="1" ht="18.75" x14ac:dyDescent="0.3">
      <c r="A219" s="256" t="s">
        <v>202</v>
      </c>
      <c r="B219" s="260">
        <v>3100267</v>
      </c>
      <c r="C219" s="347"/>
      <c r="D219" s="187">
        <f>H219</f>
        <v>0</v>
      </c>
      <c r="E219" s="187">
        <f>C219-D219</f>
        <v>0</v>
      </c>
      <c r="F219" s="75" t="e">
        <f t="shared" si="133"/>
        <v>#DIV/0!</v>
      </c>
      <c r="G219" s="187"/>
      <c r="H219" s="187"/>
      <c r="I219" s="187" t="e">
        <f t="shared" si="130"/>
        <v>#DIV/0!</v>
      </c>
      <c r="J219" s="188"/>
      <c r="K219" s="188"/>
      <c r="L219" s="188"/>
      <c r="M219" s="188"/>
      <c r="N219" s="188"/>
      <c r="O219" s="188"/>
      <c r="P219" s="188"/>
      <c r="Q219" s="188"/>
      <c r="R219" s="188"/>
      <c r="S219" s="188"/>
      <c r="T219" s="188"/>
      <c r="U219" s="188"/>
      <c r="V219" s="188"/>
      <c r="W219" s="188"/>
      <c r="X219" s="188"/>
      <c r="Y219" s="188"/>
      <c r="Z219" s="188"/>
      <c r="AA219" s="188"/>
      <c r="AB219" s="188"/>
      <c r="AC219" s="222"/>
      <c r="AD219" s="235"/>
      <c r="AE219" s="235"/>
      <c r="AF219" s="235"/>
      <c r="AG219" s="235"/>
      <c r="AH219" s="235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5"/>
      <c r="AU219" s="235"/>
      <c r="AV219" s="235"/>
      <c r="AW219" s="235"/>
      <c r="AX219" s="235"/>
      <c r="AY219" s="235"/>
      <c r="AZ219" s="235"/>
      <c r="BA219" s="235"/>
      <c r="BB219" s="235"/>
      <c r="BC219" s="235"/>
      <c r="BD219" s="235"/>
      <c r="BE219" s="235"/>
      <c r="BF219" s="235"/>
      <c r="BG219" s="235"/>
      <c r="BH219" s="235"/>
    </row>
    <row r="220" spans="1:60" s="253" customFormat="1" ht="21.75" customHeight="1" x14ac:dyDescent="0.25">
      <c r="A220" s="231" t="s">
        <v>40</v>
      </c>
      <c r="B220" s="333">
        <v>346</v>
      </c>
      <c r="C220" s="334">
        <f>C221</f>
        <v>0</v>
      </c>
      <c r="D220" s="334">
        <f t="shared" ref="D220:H220" si="142">D221</f>
        <v>0</v>
      </c>
      <c r="E220" s="334">
        <f t="shared" si="142"/>
        <v>0</v>
      </c>
      <c r="F220" s="96" t="e">
        <f t="shared" si="133"/>
        <v>#DIV/0!</v>
      </c>
      <c r="G220" s="334">
        <f t="shared" si="142"/>
        <v>0</v>
      </c>
      <c r="H220" s="334">
        <f t="shared" si="142"/>
        <v>0</v>
      </c>
      <c r="I220" s="334" t="e">
        <f t="shared" si="130"/>
        <v>#DIV/0!</v>
      </c>
      <c r="J220" s="335"/>
      <c r="K220" s="335"/>
      <c r="L220" s="335"/>
      <c r="M220" s="335"/>
      <c r="N220" s="335"/>
      <c r="O220" s="335"/>
      <c r="P220" s="335"/>
      <c r="Q220" s="335"/>
      <c r="R220" s="335"/>
      <c r="S220" s="335"/>
      <c r="T220" s="335"/>
      <c r="U220" s="335"/>
      <c r="V220" s="335"/>
      <c r="W220" s="335"/>
      <c r="X220" s="335"/>
      <c r="Y220" s="335"/>
      <c r="Z220" s="335"/>
      <c r="AA220" s="335"/>
      <c r="AB220" s="335"/>
      <c r="AC220" s="189"/>
      <c r="AD220" s="189"/>
      <c r="AE220" s="189"/>
      <c r="AF220" s="189"/>
      <c r="AG220" s="189"/>
      <c r="AH220" s="189"/>
      <c r="AI220" s="189"/>
      <c r="AJ220" s="189"/>
      <c r="AK220" s="189"/>
      <c r="AL220" s="189"/>
      <c r="AM220" s="189"/>
      <c r="AN220" s="189"/>
      <c r="AO220" s="189"/>
      <c r="AP220" s="189"/>
      <c r="AQ220" s="189"/>
      <c r="AR220" s="189"/>
      <c r="AS220" s="189"/>
      <c r="AT220" s="189"/>
      <c r="AU220" s="189"/>
      <c r="AV220" s="189"/>
      <c r="AW220" s="189"/>
      <c r="AX220" s="189"/>
      <c r="AY220" s="189"/>
      <c r="AZ220" s="189"/>
      <c r="BA220" s="189"/>
      <c r="BB220" s="189"/>
      <c r="BC220" s="189"/>
      <c r="BD220" s="189"/>
      <c r="BE220" s="189"/>
      <c r="BF220" s="189"/>
      <c r="BG220" s="252"/>
      <c r="BH220" s="252"/>
    </row>
    <row r="221" spans="1:60" s="401" customFormat="1" ht="21.75" customHeight="1" x14ac:dyDescent="0.3">
      <c r="A221" s="345" t="s">
        <v>131</v>
      </c>
      <c r="B221" s="260">
        <v>3460030</v>
      </c>
      <c r="C221" s="347"/>
      <c r="D221" s="187">
        <f>H221</f>
        <v>0</v>
      </c>
      <c r="E221" s="187">
        <f>C221-D221</f>
        <v>0</v>
      </c>
      <c r="F221" s="75" t="e">
        <f t="shared" si="133"/>
        <v>#DIV/0!</v>
      </c>
      <c r="G221" s="187"/>
      <c r="H221" s="187"/>
      <c r="I221" s="187" t="e">
        <f t="shared" si="130"/>
        <v>#DIV/0!</v>
      </c>
      <c r="J221" s="188"/>
      <c r="K221" s="188"/>
      <c r="L221" s="188"/>
      <c r="M221" s="188"/>
      <c r="N221" s="188"/>
      <c r="O221" s="188"/>
      <c r="P221" s="188"/>
      <c r="Q221" s="188"/>
      <c r="R221" s="188"/>
      <c r="S221" s="188"/>
      <c r="T221" s="188"/>
      <c r="U221" s="188"/>
      <c r="V221" s="188"/>
      <c r="W221" s="188"/>
      <c r="X221" s="188"/>
      <c r="Y221" s="188"/>
      <c r="Z221" s="188"/>
      <c r="AA221" s="188"/>
      <c r="AB221" s="188"/>
      <c r="AC221" s="222"/>
      <c r="AD221" s="235"/>
      <c r="AE221" s="235"/>
      <c r="AF221" s="235"/>
      <c r="AG221" s="235"/>
      <c r="AH221" s="235"/>
      <c r="AI221" s="235"/>
      <c r="AJ221" s="235"/>
      <c r="AK221" s="235"/>
      <c r="AL221" s="235"/>
      <c r="AM221" s="235"/>
      <c r="AN221" s="235"/>
      <c r="AO221" s="235"/>
      <c r="AP221" s="235"/>
      <c r="AQ221" s="235"/>
      <c r="AR221" s="235"/>
      <c r="AS221" s="235"/>
      <c r="AT221" s="235"/>
      <c r="AU221" s="235"/>
      <c r="AV221" s="235"/>
      <c r="AW221" s="235"/>
      <c r="AX221" s="235"/>
      <c r="AY221" s="235"/>
      <c r="AZ221" s="235"/>
      <c r="BA221" s="235"/>
      <c r="BB221" s="235"/>
      <c r="BC221" s="235"/>
      <c r="BD221" s="235"/>
      <c r="BE221" s="235"/>
      <c r="BF221" s="235"/>
      <c r="BG221" s="235"/>
      <c r="BH221" s="235"/>
    </row>
    <row r="222" spans="1:60" s="344" customFormat="1" ht="18.75" x14ac:dyDescent="0.25">
      <c r="A222" s="402" t="s">
        <v>160</v>
      </c>
      <c r="B222" s="419" t="s">
        <v>161</v>
      </c>
      <c r="C222" s="420">
        <f>C223+C228+C230</f>
        <v>840310</v>
      </c>
      <c r="D222" s="420">
        <f t="shared" ref="D222:H222" si="143">D223+D228+D230</f>
        <v>840310</v>
      </c>
      <c r="E222" s="420">
        <f t="shared" si="143"/>
        <v>0</v>
      </c>
      <c r="F222" s="161">
        <f t="shared" si="133"/>
        <v>100</v>
      </c>
      <c r="G222" s="420">
        <f t="shared" si="143"/>
        <v>840310</v>
      </c>
      <c r="H222" s="420">
        <f t="shared" si="143"/>
        <v>840310</v>
      </c>
      <c r="I222" s="420">
        <f t="shared" si="130"/>
        <v>100</v>
      </c>
      <c r="J222" s="421"/>
      <c r="K222" s="421"/>
      <c r="L222" s="421"/>
      <c r="M222" s="421"/>
      <c r="N222" s="421"/>
      <c r="O222" s="421"/>
      <c r="P222" s="421"/>
      <c r="Q222" s="421"/>
      <c r="R222" s="421"/>
      <c r="S222" s="421"/>
      <c r="T222" s="421"/>
      <c r="U222" s="421"/>
      <c r="V222" s="421"/>
      <c r="W222" s="421"/>
      <c r="X222" s="421"/>
      <c r="Y222" s="421"/>
      <c r="Z222" s="421"/>
      <c r="AA222" s="421"/>
      <c r="AB222" s="421"/>
      <c r="AC222" s="189"/>
      <c r="AD222" s="189"/>
      <c r="AE222" s="189"/>
      <c r="AF222" s="189"/>
      <c r="AG222" s="189"/>
      <c r="AH222" s="189"/>
      <c r="AI222" s="189"/>
      <c r="AJ222" s="189"/>
      <c r="AK222" s="189"/>
      <c r="AL222" s="189"/>
      <c r="AM222" s="189"/>
      <c r="AN222" s="189"/>
      <c r="AO222" s="189"/>
      <c r="AP222" s="189"/>
      <c r="AQ222" s="189"/>
      <c r="AR222" s="189"/>
      <c r="AS222" s="189"/>
      <c r="AT222" s="189"/>
      <c r="AU222" s="189"/>
      <c r="AV222" s="189"/>
      <c r="AW222" s="189"/>
      <c r="AX222" s="189"/>
      <c r="AY222" s="189"/>
      <c r="AZ222" s="189"/>
      <c r="BA222" s="189"/>
      <c r="BB222" s="189"/>
      <c r="BC222" s="189"/>
      <c r="BD222" s="189"/>
      <c r="BE222" s="189"/>
      <c r="BF222" s="189"/>
      <c r="BG222" s="343"/>
      <c r="BH222" s="343"/>
    </row>
    <row r="223" spans="1:60" s="253" customFormat="1" ht="32.25" customHeight="1" x14ac:dyDescent="0.25">
      <c r="A223" s="208" t="s">
        <v>31</v>
      </c>
      <c r="B223" s="333">
        <v>226</v>
      </c>
      <c r="C223" s="334">
        <f>SUM(C224:C227)</f>
        <v>840310</v>
      </c>
      <c r="D223" s="334">
        <f>SUM(D224:D227)</f>
        <v>840310</v>
      </c>
      <c r="E223" s="334">
        <f>SUM(E224:E227)</f>
        <v>0</v>
      </c>
      <c r="F223" s="96">
        <f t="shared" si="133"/>
        <v>100</v>
      </c>
      <c r="G223" s="334">
        <f>SUM(G224:G227)</f>
        <v>840310</v>
      </c>
      <c r="H223" s="334">
        <f>SUM(H224:H227)</f>
        <v>840310</v>
      </c>
      <c r="I223" s="334">
        <f>H223/G223*100</f>
        <v>100</v>
      </c>
      <c r="J223" s="335"/>
      <c r="K223" s="335"/>
      <c r="L223" s="335"/>
      <c r="M223" s="335"/>
      <c r="N223" s="335"/>
      <c r="O223" s="335"/>
      <c r="P223" s="335"/>
      <c r="Q223" s="335"/>
      <c r="R223" s="335"/>
      <c r="S223" s="335"/>
      <c r="T223" s="335"/>
      <c r="U223" s="335"/>
      <c r="V223" s="335"/>
      <c r="W223" s="335"/>
      <c r="X223" s="335"/>
      <c r="Y223" s="335"/>
      <c r="Z223" s="335"/>
      <c r="AA223" s="335"/>
      <c r="AB223" s="335"/>
      <c r="AC223" s="189"/>
      <c r="AD223" s="189"/>
      <c r="AE223" s="189"/>
      <c r="AF223" s="189"/>
      <c r="AG223" s="189"/>
      <c r="AH223" s="189"/>
      <c r="AI223" s="189"/>
      <c r="AJ223" s="189"/>
      <c r="AK223" s="189"/>
      <c r="AL223" s="189"/>
      <c r="AM223" s="189"/>
      <c r="AN223" s="189"/>
      <c r="AO223" s="189"/>
      <c r="AP223" s="189"/>
      <c r="AQ223" s="189"/>
      <c r="AR223" s="189"/>
      <c r="AS223" s="189"/>
      <c r="AT223" s="189"/>
      <c r="AU223" s="189"/>
      <c r="AV223" s="189"/>
      <c r="AW223" s="189"/>
      <c r="AX223" s="189"/>
      <c r="AY223" s="189"/>
      <c r="AZ223" s="189"/>
      <c r="BA223" s="189"/>
      <c r="BB223" s="189"/>
      <c r="BC223" s="189"/>
      <c r="BD223" s="189"/>
      <c r="BE223" s="189"/>
      <c r="BF223" s="189"/>
      <c r="BG223" s="252"/>
      <c r="BH223" s="252"/>
    </row>
    <row r="224" spans="1:60" s="401" customFormat="1" ht="48" customHeight="1" x14ac:dyDescent="0.3">
      <c r="A224" s="429" t="s">
        <v>201</v>
      </c>
      <c r="B224" s="260">
        <v>2260019</v>
      </c>
      <c r="C224" s="347"/>
      <c r="D224" s="187">
        <f t="shared" ref="D224:D227" si="144">H224</f>
        <v>0</v>
      </c>
      <c r="E224" s="187">
        <f t="shared" ref="E224:E227" si="145">C224-D224</f>
        <v>0</v>
      </c>
      <c r="F224" s="75" t="e">
        <f t="shared" si="133"/>
        <v>#DIV/0!</v>
      </c>
      <c r="G224" s="187"/>
      <c r="H224" s="187"/>
      <c r="I224" s="187" t="e">
        <f t="shared" si="130"/>
        <v>#DIV/0!</v>
      </c>
      <c r="J224" s="188"/>
      <c r="K224" s="188"/>
      <c r="L224" s="188"/>
      <c r="M224" s="188"/>
      <c r="N224" s="188"/>
      <c r="O224" s="188"/>
      <c r="P224" s="188"/>
      <c r="Q224" s="188"/>
      <c r="R224" s="188"/>
      <c r="S224" s="188"/>
      <c r="T224" s="188"/>
      <c r="U224" s="188"/>
      <c r="V224" s="188"/>
      <c r="W224" s="188"/>
      <c r="X224" s="188"/>
      <c r="Y224" s="188"/>
      <c r="Z224" s="188"/>
      <c r="AA224" s="188"/>
      <c r="AB224" s="188"/>
      <c r="AC224" s="222"/>
      <c r="AD224" s="235"/>
      <c r="AE224" s="235"/>
      <c r="AF224" s="235"/>
      <c r="AG224" s="235"/>
      <c r="AH224" s="235"/>
      <c r="AI224" s="235"/>
      <c r="AJ224" s="235"/>
      <c r="AK224" s="235"/>
      <c r="AL224" s="235"/>
      <c r="AM224" s="235"/>
      <c r="AN224" s="235"/>
      <c r="AO224" s="235"/>
      <c r="AP224" s="235"/>
      <c r="AQ224" s="235"/>
      <c r="AR224" s="235"/>
      <c r="AS224" s="235"/>
      <c r="AT224" s="235"/>
      <c r="AU224" s="235"/>
      <c r="AV224" s="235"/>
      <c r="AW224" s="235"/>
      <c r="AX224" s="235"/>
      <c r="AY224" s="235"/>
      <c r="AZ224" s="235"/>
      <c r="BA224" s="235"/>
      <c r="BB224" s="235"/>
      <c r="BC224" s="235"/>
      <c r="BD224" s="235"/>
      <c r="BE224" s="235"/>
      <c r="BF224" s="235"/>
      <c r="BG224" s="235"/>
      <c r="BH224" s="235"/>
    </row>
    <row r="225" spans="1:966" s="401" customFormat="1" ht="54" customHeight="1" x14ac:dyDescent="0.3">
      <c r="A225" s="345" t="s">
        <v>195</v>
      </c>
      <c r="B225" s="260">
        <v>2260050</v>
      </c>
      <c r="C225" s="347"/>
      <c r="D225" s="187">
        <f t="shared" si="144"/>
        <v>0</v>
      </c>
      <c r="E225" s="187">
        <f t="shared" si="145"/>
        <v>0</v>
      </c>
      <c r="F225" s="75" t="e">
        <f t="shared" si="133"/>
        <v>#DIV/0!</v>
      </c>
      <c r="G225" s="187"/>
      <c r="H225" s="187"/>
      <c r="I225" s="187" t="e">
        <f t="shared" si="130"/>
        <v>#DIV/0!</v>
      </c>
      <c r="J225" s="188"/>
      <c r="K225" s="188"/>
      <c r="L225" s="188"/>
      <c r="M225" s="188"/>
      <c r="N225" s="188"/>
      <c r="O225" s="188"/>
      <c r="P225" s="188"/>
      <c r="Q225" s="188"/>
      <c r="R225" s="188"/>
      <c r="S225" s="188"/>
      <c r="T225" s="188"/>
      <c r="U225" s="188"/>
      <c r="V225" s="188"/>
      <c r="W225" s="188"/>
      <c r="X225" s="188"/>
      <c r="Y225" s="188"/>
      <c r="Z225" s="188"/>
      <c r="AA225" s="188"/>
      <c r="AB225" s="188"/>
      <c r="AC225" s="222"/>
      <c r="AD225" s="235"/>
      <c r="AE225" s="235"/>
      <c r="AF225" s="235"/>
      <c r="AG225" s="235"/>
      <c r="AH225" s="235"/>
      <c r="AI225" s="235"/>
      <c r="AJ225" s="23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235"/>
      <c r="AU225" s="235"/>
      <c r="AV225" s="235"/>
      <c r="AW225" s="235"/>
      <c r="AX225" s="235"/>
      <c r="AY225" s="235"/>
      <c r="AZ225" s="235"/>
      <c r="BA225" s="235"/>
      <c r="BB225" s="235"/>
      <c r="BC225" s="235"/>
      <c r="BD225" s="235"/>
      <c r="BE225" s="235"/>
      <c r="BF225" s="235"/>
      <c r="BG225" s="235"/>
      <c r="BH225" s="235"/>
    </row>
    <row r="226" spans="1:966" s="401" customFormat="1" ht="19.5" customHeight="1" x14ac:dyDescent="0.3">
      <c r="A226" s="345" t="s">
        <v>203</v>
      </c>
      <c r="B226" s="260">
        <v>2260382</v>
      </c>
      <c r="C226" s="347">
        <v>840310</v>
      </c>
      <c r="D226" s="187">
        <f t="shared" si="144"/>
        <v>840310</v>
      </c>
      <c r="E226" s="187">
        <f t="shared" si="145"/>
        <v>0</v>
      </c>
      <c r="F226" s="75">
        <f t="shared" si="133"/>
        <v>100</v>
      </c>
      <c r="G226" s="187">
        <v>840310</v>
      </c>
      <c r="H226" s="187">
        <v>840310</v>
      </c>
      <c r="I226" s="187">
        <f>H226/G226*100</f>
        <v>100</v>
      </c>
      <c r="J226" s="188"/>
      <c r="K226" s="188"/>
      <c r="L226" s="188"/>
      <c r="M226" s="188"/>
      <c r="N226" s="188"/>
      <c r="O226" s="188"/>
      <c r="P226" s="188"/>
      <c r="Q226" s="188"/>
      <c r="R226" s="188"/>
      <c r="S226" s="188"/>
      <c r="T226" s="188"/>
      <c r="U226" s="188"/>
      <c r="V226" s="188"/>
      <c r="W226" s="188"/>
      <c r="X226" s="188"/>
      <c r="Y226" s="188"/>
      <c r="Z226" s="188"/>
      <c r="AA226" s="188"/>
      <c r="AB226" s="188"/>
      <c r="AC226" s="222"/>
      <c r="AD226" s="235"/>
      <c r="AE226" s="235"/>
      <c r="AF226" s="235"/>
      <c r="AG226" s="235"/>
      <c r="AH226" s="235"/>
      <c r="AI226" s="235"/>
      <c r="AJ226" s="235"/>
      <c r="AK226" s="235"/>
      <c r="AL226" s="235"/>
      <c r="AM226" s="235"/>
      <c r="AN226" s="235"/>
      <c r="AO226" s="235"/>
      <c r="AP226" s="235"/>
      <c r="AQ226" s="235"/>
      <c r="AR226" s="235"/>
      <c r="AS226" s="235"/>
      <c r="AT226" s="235"/>
      <c r="AU226" s="235"/>
      <c r="AV226" s="235"/>
      <c r="AW226" s="235"/>
      <c r="AX226" s="235"/>
      <c r="AY226" s="235"/>
      <c r="AZ226" s="235"/>
      <c r="BA226" s="235"/>
      <c r="BB226" s="235"/>
      <c r="BC226" s="235"/>
      <c r="BD226" s="235"/>
      <c r="BE226" s="235"/>
      <c r="BF226" s="235"/>
      <c r="BG226" s="235"/>
      <c r="BH226" s="235"/>
    </row>
    <row r="227" spans="1:966" s="401" customFormat="1" ht="41.25" customHeight="1" x14ac:dyDescent="0.3">
      <c r="A227" s="345" t="s">
        <v>201</v>
      </c>
      <c r="B227" s="260">
        <v>2260436</v>
      </c>
      <c r="C227" s="347"/>
      <c r="D227" s="187">
        <f t="shared" si="144"/>
        <v>0</v>
      </c>
      <c r="E227" s="187">
        <f t="shared" si="145"/>
        <v>0</v>
      </c>
      <c r="F227" s="75" t="e">
        <f t="shared" si="133"/>
        <v>#DIV/0!</v>
      </c>
      <c r="G227" s="187"/>
      <c r="H227" s="187"/>
      <c r="I227" s="187" t="e">
        <f>H227/G227*100</f>
        <v>#DIV/0!</v>
      </c>
      <c r="J227" s="188"/>
      <c r="K227" s="188"/>
      <c r="L227" s="188"/>
      <c r="M227" s="188"/>
      <c r="N227" s="188"/>
      <c r="O227" s="188"/>
      <c r="P227" s="188"/>
      <c r="Q227" s="188"/>
      <c r="R227" s="188"/>
      <c r="S227" s="188"/>
      <c r="T227" s="188"/>
      <c r="U227" s="188"/>
      <c r="V227" s="188"/>
      <c r="W227" s="188"/>
      <c r="X227" s="188"/>
      <c r="Y227" s="188"/>
      <c r="Z227" s="188"/>
      <c r="AA227" s="188"/>
      <c r="AB227" s="188"/>
      <c r="AC227" s="222"/>
      <c r="AD227" s="235"/>
      <c r="AE227" s="235"/>
      <c r="AF227" s="235"/>
      <c r="AG227" s="235"/>
      <c r="AH227" s="235"/>
      <c r="AI227" s="235"/>
      <c r="AJ227" s="235"/>
      <c r="AK227" s="235"/>
      <c r="AL227" s="235"/>
      <c r="AM227" s="235"/>
      <c r="AN227" s="235"/>
      <c r="AO227" s="235"/>
      <c r="AP227" s="235"/>
      <c r="AQ227" s="235"/>
      <c r="AR227" s="235"/>
      <c r="AS227" s="235"/>
      <c r="AT227" s="235"/>
      <c r="AU227" s="235"/>
      <c r="AV227" s="235"/>
      <c r="AW227" s="235"/>
      <c r="AX227" s="235"/>
      <c r="AY227" s="235"/>
      <c r="AZ227" s="235"/>
      <c r="BA227" s="235"/>
      <c r="BB227" s="235"/>
      <c r="BC227" s="235"/>
      <c r="BD227" s="235"/>
      <c r="BE227" s="235"/>
      <c r="BF227" s="235"/>
      <c r="BG227" s="235"/>
      <c r="BH227" s="235"/>
    </row>
    <row r="228" spans="1:966" s="253" customFormat="1" ht="24.75" customHeight="1" x14ac:dyDescent="0.25">
      <c r="A228" s="231" t="s">
        <v>35</v>
      </c>
      <c r="B228" s="333">
        <v>310</v>
      </c>
      <c r="C228" s="334">
        <f>C229</f>
        <v>0</v>
      </c>
      <c r="D228" s="334">
        <f t="shared" ref="D228:H228" si="146">D229</f>
        <v>0</v>
      </c>
      <c r="E228" s="334">
        <f t="shared" si="146"/>
        <v>0</v>
      </c>
      <c r="F228" s="96" t="e">
        <f t="shared" si="133"/>
        <v>#DIV/0!</v>
      </c>
      <c r="G228" s="334">
        <f t="shared" si="146"/>
        <v>0</v>
      </c>
      <c r="H228" s="334">
        <f t="shared" si="146"/>
        <v>0</v>
      </c>
      <c r="I228" s="334" t="e">
        <f t="shared" si="130"/>
        <v>#DIV/0!</v>
      </c>
      <c r="J228" s="335"/>
      <c r="K228" s="335"/>
      <c r="L228" s="335"/>
      <c r="M228" s="335"/>
      <c r="N228" s="335"/>
      <c r="O228" s="335"/>
      <c r="P228" s="335"/>
      <c r="Q228" s="335"/>
      <c r="R228" s="335"/>
      <c r="S228" s="335"/>
      <c r="T228" s="335"/>
      <c r="U228" s="335"/>
      <c r="V228" s="335"/>
      <c r="W228" s="335"/>
      <c r="X228" s="335"/>
      <c r="Y228" s="335"/>
      <c r="Z228" s="335"/>
      <c r="AA228" s="335"/>
      <c r="AB228" s="335"/>
      <c r="AC228" s="189"/>
      <c r="AD228" s="189"/>
      <c r="AE228" s="189"/>
      <c r="AF228" s="189"/>
      <c r="AG228" s="189"/>
      <c r="AH228" s="189"/>
      <c r="AI228" s="189"/>
      <c r="AJ228" s="189"/>
      <c r="AK228" s="189"/>
      <c r="AL228" s="189"/>
      <c r="AM228" s="189"/>
      <c r="AN228" s="189"/>
      <c r="AO228" s="189"/>
      <c r="AP228" s="189"/>
      <c r="AQ228" s="189"/>
      <c r="AR228" s="189"/>
      <c r="AS228" s="189"/>
      <c r="AT228" s="189"/>
      <c r="AU228" s="189"/>
      <c r="AV228" s="189"/>
      <c r="AW228" s="189"/>
      <c r="AX228" s="189"/>
      <c r="AY228" s="189"/>
      <c r="AZ228" s="189"/>
      <c r="BA228" s="189"/>
      <c r="BB228" s="189"/>
      <c r="BC228" s="189"/>
      <c r="BD228" s="189"/>
      <c r="BE228" s="189"/>
      <c r="BF228" s="189"/>
      <c r="BG228" s="252"/>
      <c r="BH228" s="252"/>
    </row>
    <row r="229" spans="1:966" s="401" customFormat="1" ht="18.75" customHeight="1" x14ac:dyDescent="0.3">
      <c r="A229" s="345" t="s">
        <v>202</v>
      </c>
      <c r="B229" s="260">
        <v>3100267</v>
      </c>
      <c r="C229" s="347"/>
      <c r="D229" s="187">
        <f>H229</f>
        <v>0</v>
      </c>
      <c r="E229" s="187">
        <f>C229-D229</f>
        <v>0</v>
      </c>
      <c r="F229" s="75" t="e">
        <f t="shared" si="133"/>
        <v>#DIV/0!</v>
      </c>
      <c r="G229" s="187"/>
      <c r="H229" s="187"/>
      <c r="I229" s="187" t="e">
        <f t="shared" si="130"/>
        <v>#DIV/0!</v>
      </c>
      <c r="J229" s="188"/>
      <c r="K229" s="188"/>
      <c r="L229" s="188"/>
      <c r="M229" s="188"/>
      <c r="N229" s="188"/>
      <c r="O229" s="188"/>
      <c r="P229" s="188"/>
      <c r="Q229" s="188"/>
      <c r="R229" s="188"/>
      <c r="S229" s="188"/>
      <c r="T229" s="188"/>
      <c r="U229" s="188"/>
      <c r="V229" s="188"/>
      <c r="W229" s="188"/>
      <c r="X229" s="188"/>
      <c r="Y229" s="188"/>
      <c r="Z229" s="188"/>
      <c r="AA229" s="188"/>
      <c r="AB229" s="188"/>
      <c r="AC229" s="222"/>
      <c r="AD229" s="235"/>
      <c r="AE229" s="235"/>
      <c r="AF229" s="235"/>
      <c r="AG229" s="235"/>
      <c r="AH229" s="235"/>
      <c r="AI229" s="235"/>
      <c r="AJ229" s="235"/>
      <c r="AK229" s="235"/>
      <c r="AL229" s="235"/>
      <c r="AM229" s="235"/>
      <c r="AN229" s="235"/>
      <c r="AO229" s="235"/>
      <c r="AP229" s="235"/>
      <c r="AQ229" s="235"/>
      <c r="AR229" s="235"/>
      <c r="AS229" s="235"/>
      <c r="AT229" s="235"/>
      <c r="AU229" s="235"/>
      <c r="AV229" s="235"/>
      <c r="AW229" s="235"/>
      <c r="AX229" s="235"/>
      <c r="AY229" s="235"/>
      <c r="AZ229" s="235"/>
      <c r="BA229" s="235"/>
      <c r="BB229" s="235"/>
      <c r="BC229" s="235"/>
      <c r="BD229" s="235"/>
      <c r="BE229" s="235"/>
      <c r="BF229" s="235"/>
      <c r="BG229" s="235"/>
      <c r="BH229" s="235"/>
    </row>
    <row r="230" spans="1:966" s="253" customFormat="1" ht="21.75" customHeight="1" x14ac:dyDescent="0.25">
      <c r="A230" s="231" t="s">
        <v>40</v>
      </c>
      <c r="B230" s="333">
        <v>346</v>
      </c>
      <c r="C230" s="334">
        <f>C231</f>
        <v>0</v>
      </c>
      <c r="D230" s="334">
        <f t="shared" ref="D230:H230" si="147">D231</f>
        <v>0</v>
      </c>
      <c r="E230" s="334">
        <f t="shared" si="147"/>
        <v>0</v>
      </c>
      <c r="F230" s="96" t="e">
        <f t="shared" si="133"/>
        <v>#DIV/0!</v>
      </c>
      <c r="G230" s="334">
        <f t="shared" si="147"/>
        <v>0</v>
      </c>
      <c r="H230" s="334">
        <f t="shared" si="147"/>
        <v>0</v>
      </c>
      <c r="I230" s="334" t="e">
        <f t="shared" si="130"/>
        <v>#DIV/0!</v>
      </c>
      <c r="J230" s="335"/>
      <c r="K230" s="335"/>
      <c r="L230" s="335"/>
      <c r="M230" s="335"/>
      <c r="N230" s="335"/>
      <c r="O230" s="335"/>
      <c r="P230" s="335"/>
      <c r="Q230" s="335"/>
      <c r="R230" s="335"/>
      <c r="S230" s="335"/>
      <c r="T230" s="335"/>
      <c r="U230" s="335"/>
      <c r="V230" s="335"/>
      <c r="W230" s="335"/>
      <c r="X230" s="335"/>
      <c r="Y230" s="335"/>
      <c r="Z230" s="335"/>
      <c r="AA230" s="335"/>
      <c r="AB230" s="335"/>
      <c r="AC230" s="189"/>
      <c r="AD230" s="189"/>
      <c r="AE230" s="189"/>
      <c r="AF230" s="189"/>
      <c r="AG230" s="189"/>
      <c r="AH230" s="189"/>
      <c r="AI230" s="189"/>
      <c r="AJ230" s="189"/>
      <c r="AK230" s="189"/>
      <c r="AL230" s="189"/>
      <c r="AM230" s="189"/>
      <c r="AN230" s="189"/>
      <c r="AO230" s="189"/>
      <c r="AP230" s="189"/>
      <c r="AQ230" s="189"/>
      <c r="AR230" s="189"/>
      <c r="AS230" s="189"/>
      <c r="AT230" s="189"/>
      <c r="AU230" s="189"/>
      <c r="AV230" s="189"/>
      <c r="AW230" s="189"/>
      <c r="AX230" s="189"/>
      <c r="AY230" s="189"/>
      <c r="AZ230" s="189"/>
      <c r="BA230" s="189"/>
      <c r="BB230" s="189"/>
      <c r="BC230" s="189"/>
      <c r="BD230" s="189"/>
      <c r="BE230" s="189"/>
      <c r="BF230" s="189"/>
      <c r="BG230" s="252"/>
      <c r="BH230" s="252"/>
    </row>
    <row r="231" spans="1:966" s="401" customFormat="1" ht="21.75" customHeight="1" x14ac:dyDescent="0.3">
      <c r="A231" s="345" t="s">
        <v>131</v>
      </c>
      <c r="B231" s="260">
        <v>3460030</v>
      </c>
      <c r="C231" s="347"/>
      <c r="D231" s="187">
        <f>H231</f>
        <v>0</v>
      </c>
      <c r="E231" s="187">
        <f>C231-D231</f>
        <v>0</v>
      </c>
      <c r="F231" s="75" t="e">
        <f t="shared" si="133"/>
        <v>#DIV/0!</v>
      </c>
      <c r="G231" s="187"/>
      <c r="H231" s="187"/>
      <c r="I231" s="187" t="e">
        <f t="shared" si="130"/>
        <v>#DIV/0!</v>
      </c>
      <c r="J231" s="188"/>
      <c r="K231" s="188"/>
      <c r="L231" s="188"/>
      <c r="M231" s="188"/>
      <c r="N231" s="188"/>
      <c r="O231" s="188"/>
      <c r="P231" s="188"/>
      <c r="Q231" s="188"/>
      <c r="R231" s="188"/>
      <c r="S231" s="188"/>
      <c r="T231" s="188"/>
      <c r="U231" s="188"/>
      <c r="V231" s="188"/>
      <c r="W231" s="188"/>
      <c r="X231" s="188"/>
      <c r="Y231" s="188"/>
      <c r="Z231" s="188"/>
      <c r="AA231" s="188"/>
      <c r="AB231" s="188"/>
      <c r="AC231" s="222"/>
      <c r="AD231" s="235"/>
      <c r="AE231" s="235"/>
      <c r="AF231" s="235"/>
      <c r="AG231" s="235"/>
      <c r="AH231" s="235"/>
      <c r="AI231" s="235"/>
      <c r="AJ231" s="235"/>
      <c r="AK231" s="235"/>
      <c r="AL231" s="235"/>
      <c r="AM231" s="235"/>
      <c r="AN231" s="235"/>
      <c r="AO231" s="235"/>
      <c r="AP231" s="235"/>
      <c r="AQ231" s="235"/>
      <c r="AR231" s="235"/>
      <c r="AS231" s="235"/>
      <c r="AT231" s="235"/>
      <c r="AU231" s="235"/>
      <c r="AV231" s="235"/>
      <c r="AW231" s="235"/>
      <c r="AX231" s="235"/>
      <c r="AY231" s="235"/>
      <c r="AZ231" s="235"/>
      <c r="BA231" s="235"/>
      <c r="BB231" s="235"/>
      <c r="BC231" s="235"/>
      <c r="BD231" s="235"/>
      <c r="BE231" s="235"/>
      <c r="BF231" s="235"/>
      <c r="BG231" s="235"/>
      <c r="BH231" s="235"/>
    </row>
    <row r="232" spans="1:966" s="418" customFormat="1" ht="60.75" customHeight="1" x14ac:dyDescent="0.3">
      <c r="A232" s="385" t="s">
        <v>204</v>
      </c>
      <c r="B232" s="430" t="s">
        <v>205</v>
      </c>
      <c r="C232" s="431">
        <f>C235+C233</f>
        <v>0</v>
      </c>
      <c r="D232" s="431">
        <f t="shared" ref="D232:E232" si="148">D235+D233</f>
        <v>0</v>
      </c>
      <c r="E232" s="431">
        <f t="shared" si="148"/>
        <v>0</v>
      </c>
      <c r="F232" s="136" t="e">
        <f>D232/C232*100</f>
        <v>#DIV/0!</v>
      </c>
      <c r="G232" s="431">
        <f>G235+G233</f>
        <v>0</v>
      </c>
      <c r="H232" s="431">
        <f>H235+H233</f>
        <v>0</v>
      </c>
      <c r="I232" s="431" t="e">
        <f>H232/G232*100</f>
        <v>#DIV/0!</v>
      </c>
      <c r="J232" s="432"/>
      <c r="K232" s="432"/>
      <c r="L232" s="432"/>
      <c r="M232" s="432"/>
      <c r="N232" s="432"/>
      <c r="O232" s="432"/>
      <c r="P232" s="432"/>
      <c r="Q232" s="432"/>
      <c r="R232" s="432"/>
      <c r="S232" s="432"/>
      <c r="T232" s="432"/>
      <c r="U232" s="432"/>
      <c r="V232" s="432"/>
      <c r="W232" s="432"/>
      <c r="X232" s="432"/>
      <c r="Y232" s="432"/>
      <c r="Z232" s="432"/>
      <c r="AA232" s="432"/>
      <c r="AB232" s="432"/>
      <c r="AC232" s="189"/>
      <c r="AD232" s="189"/>
      <c r="AE232" s="189"/>
      <c r="AF232" s="189"/>
      <c r="AG232" s="189"/>
      <c r="AH232" s="189"/>
      <c r="AI232" s="189"/>
      <c r="AJ232" s="189"/>
      <c r="AK232" s="189"/>
      <c r="AL232" s="189"/>
      <c r="AM232" s="189"/>
      <c r="AN232" s="189"/>
      <c r="AO232" s="189"/>
      <c r="AP232" s="189"/>
      <c r="AQ232" s="189"/>
      <c r="AR232" s="189"/>
      <c r="AS232" s="189"/>
      <c r="AT232" s="189"/>
      <c r="AU232" s="189"/>
      <c r="AV232" s="189"/>
      <c r="AW232" s="189"/>
      <c r="AX232" s="189"/>
      <c r="AY232" s="189"/>
      <c r="AZ232" s="189"/>
      <c r="BA232" s="189"/>
      <c r="BB232" s="189"/>
      <c r="BC232" s="189"/>
      <c r="BD232" s="189"/>
      <c r="BE232" s="189"/>
      <c r="BF232" s="189"/>
      <c r="BG232" s="417"/>
      <c r="BH232" s="417"/>
    </row>
    <row r="233" spans="1:966" s="418" customFormat="1" ht="44.25" customHeight="1" x14ac:dyDescent="0.3">
      <c r="A233" s="208" t="s">
        <v>35</v>
      </c>
      <c r="B233" s="433" t="s">
        <v>178</v>
      </c>
      <c r="C233" s="434">
        <f>C234</f>
        <v>0</v>
      </c>
      <c r="D233" s="434">
        <f t="shared" ref="D233:H233" si="149">D234</f>
        <v>0</v>
      </c>
      <c r="E233" s="434">
        <f t="shared" si="149"/>
        <v>0</v>
      </c>
      <c r="F233" s="96" t="e">
        <f t="shared" si="133"/>
        <v>#DIV/0!</v>
      </c>
      <c r="G233" s="434">
        <f t="shared" si="149"/>
        <v>0</v>
      </c>
      <c r="H233" s="434">
        <f t="shared" si="149"/>
        <v>0</v>
      </c>
      <c r="I233" s="434" t="e">
        <f t="shared" si="130"/>
        <v>#DIV/0!</v>
      </c>
      <c r="J233" s="435"/>
      <c r="K233" s="435"/>
      <c r="L233" s="435"/>
      <c r="M233" s="435"/>
      <c r="N233" s="435"/>
      <c r="O233" s="435"/>
      <c r="P233" s="435"/>
      <c r="Q233" s="435"/>
      <c r="R233" s="435"/>
      <c r="S233" s="435"/>
      <c r="T233" s="435"/>
      <c r="U233" s="435"/>
      <c r="V233" s="435"/>
      <c r="W233" s="435"/>
      <c r="X233" s="435"/>
      <c r="Y233" s="435"/>
      <c r="Z233" s="435"/>
      <c r="AA233" s="435"/>
      <c r="AB233" s="435"/>
      <c r="AC233" s="189"/>
      <c r="AD233" s="189"/>
      <c r="AE233" s="189"/>
      <c r="AF233" s="189"/>
      <c r="AG233" s="189"/>
      <c r="AH233" s="189"/>
      <c r="AI233" s="189"/>
      <c r="AJ233" s="189"/>
      <c r="AK233" s="189"/>
      <c r="AL233" s="189"/>
      <c r="AM233" s="189"/>
      <c r="AN233" s="189"/>
      <c r="AO233" s="189"/>
      <c r="AP233" s="189"/>
      <c r="AQ233" s="189"/>
      <c r="AR233" s="189"/>
      <c r="AS233" s="189"/>
      <c r="AT233" s="189"/>
      <c r="AU233" s="189"/>
      <c r="AV233" s="189"/>
      <c r="AW233" s="189"/>
      <c r="AX233" s="189"/>
      <c r="AY233" s="189"/>
      <c r="AZ233" s="189"/>
      <c r="BA233" s="189"/>
      <c r="BB233" s="189"/>
      <c r="BC233" s="189"/>
      <c r="BD233" s="189"/>
      <c r="BE233" s="189"/>
      <c r="BF233" s="189"/>
      <c r="BG233" s="417"/>
      <c r="BH233" s="417"/>
    </row>
    <row r="234" spans="1:966" s="401" customFormat="1" ht="44.25" customHeight="1" x14ac:dyDescent="0.3">
      <c r="A234" s="436" t="s">
        <v>181</v>
      </c>
      <c r="B234" s="437" t="s">
        <v>206</v>
      </c>
      <c r="C234" s="438"/>
      <c r="D234" s="187">
        <f>H234</f>
        <v>0</v>
      </c>
      <c r="E234" s="187">
        <f>C234-D234</f>
        <v>0</v>
      </c>
      <c r="F234" s="75" t="e">
        <f t="shared" si="133"/>
        <v>#DIV/0!</v>
      </c>
      <c r="G234" s="187"/>
      <c r="H234" s="187"/>
      <c r="I234" s="187" t="e">
        <f t="shared" si="130"/>
        <v>#DIV/0!</v>
      </c>
      <c r="J234" s="188"/>
      <c r="K234" s="188"/>
      <c r="L234" s="188"/>
      <c r="M234" s="188"/>
      <c r="N234" s="188"/>
      <c r="O234" s="188"/>
      <c r="P234" s="188"/>
      <c r="Q234" s="188"/>
      <c r="R234" s="188"/>
      <c r="S234" s="188"/>
      <c r="T234" s="188"/>
      <c r="U234" s="188"/>
      <c r="V234" s="188"/>
      <c r="W234" s="188"/>
      <c r="X234" s="188"/>
      <c r="Y234" s="188"/>
      <c r="Z234" s="188"/>
      <c r="AA234" s="188"/>
      <c r="AB234" s="188"/>
      <c r="AC234" s="222"/>
      <c r="AD234" s="235"/>
      <c r="AE234" s="235"/>
      <c r="AF234" s="235"/>
      <c r="AG234" s="235"/>
      <c r="AH234" s="235"/>
      <c r="AI234" s="235"/>
      <c r="AJ234" s="235"/>
      <c r="AK234" s="235"/>
      <c r="AL234" s="235"/>
      <c r="AM234" s="235"/>
      <c r="AN234" s="235"/>
      <c r="AO234" s="235"/>
      <c r="AP234" s="235"/>
      <c r="AQ234" s="235"/>
      <c r="AR234" s="235"/>
      <c r="AS234" s="235"/>
      <c r="AT234" s="235"/>
      <c r="AU234" s="235"/>
      <c r="AV234" s="235"/>
      <c r="AW234" s="235"/>
      <c r="AX234" s="235"/>
      <c r="AY234" s="235"/>
      <c r="AZ234" s="235"/>
      <c r="BA234" s="235"/>
      <c r="BB234" s="235"/>
      <c r="BC234" s="235"/>
      <c r="BD234" s="235"/>
      <c r="BE234" s="235"/>
      <c r="BF234" s="235"/>
      <c r="BG234" s="235"/>
      <c r="BH234" s="235"/>
    </row>
    <row r="235" spans="1:966" s="253" customFormat="1" ht="44.25" customHeight="1" x14ac:dyDescent="0.3">
      <c r="A235" s="208" t="s">
        <v>40</v>
      </c>
      <c r="B235" s="433" t="s">
        <v>207</v>
      </c>
      <c r="C235" s="434">
        <f>C236</f>
        <v>0</v>
      </c>
      <c r="D235" s="434">
        <f t="shared" ref="D235:H235" si="150">D236</f>
        <v>0</v>
      </c>
      <c r="E235" s="434">
        <f>E236</f>
        <v>0</v>
      </c>
      <c r="F235" s="96" t="e">
        <f t="shared" si="133"/>
        <v>#DIV/0!</v>
      </c>
      <c r="G235" s="434">
        <f t="shared" si="150"/>
        <v>0</v>
      </c>
      <c r="H235" s="434">
        <f t="shared" si="150"/>
        <v>0</v>
      </c>
      <c r="I235" s="434" t="e">
        <f t="shared" si="130"/>
        <v>#DIV/0!</v>
      </c>
      <c r="J235" s="435"/>
      <c r="K235" s="435"/>
      <c r="L235" s="435"/>
      <c r="M235" s="435"/>
      <c r="N235" s="435"/>
      <c r="O235" s="435"/>
      <c r="P235" s="435"/>
      <c r="Q235" s="435"/>
      <c r="R235" s="435"/>
      <c r="S235" s="435"/>
      <c r="T235" s="435"/>
      <c r="U235" s="435"/>
      <c r="V235" s="435"/>
      <c r="W235" s="435"/>
      <c r="X235" s="435"/>
      <c r="Y235" s="435"/>
      <c r="Z235" s="435"/>
      <c r="AA235" s="435"/>
      <c r="AB235" s="435"/>
      <c r="AC235" s="189"/>
      <c r="AD235" s="189"/>
      <c r="AE235" s="189"/>
      <c r="AF235" s="189"/>
      <c r="AG235" s="189"/>
      <c r="AH235" s="189"/>
      <c r="AI235" s="189"/>
      <c r="AJ235" s="189"/>
      <c r="AK235" s="189"/>
      <c r="AL235" s="189"/>
      <c r="AM235" s="189"/>
      <c r="AN235" s="189"/>
      <c r="AO235" s="189"/>
      <c r="AP235" s="189"/>
      <c r="AQ235" s="189"/>
      <c r="AR235" s="189"/>
      <c r="AS235" s="189"/>
      <c r="AT235" s="189"/>
      <c r="AU235" s="189"/>
      <c r="AV235" s="189"/>
      <c r="AW235" s="189"/>
      <c r="AX235" s="189"/>
      <c r="AY235" s="189"/>
      <c r="AZ235" s="189"/>
      <c r="BA235" s="189"/>
      <c r="BB235" s="189"/>
      <c r="BC235" s="189"/>
      <c r="BD235" s="189"/>
      <c r="BE235" s="189"/>
      <c r="BF235" s="189"/>
      <c r="BG235" s="252"/>
      <c r="BH235" s="252"/>
    </row>
    <row r="236" spans="1:966" s="237" customFormat="1" ht="50.25" customHeight="1" x14ac:dyDescent="0.3">
      <c r="A236" s="439" t="s">
        <v>208</v>
      </c>
      <c r="B236" s="440">
        <v>3460012</v>
      </c>
      <c r="C236" s="269"/>
      <c r="D236" s="187">
        <f>H236</f>
        <v>0</v>
      </c>
      <c r="E236" s="187">
        <f>C236-D236</f>
        <v>0</v>
      </c>
      <c r="F236" s="75" t="e">
        <f>D236/C236*100</f>
        <v>#DIV/0!</v>
      </c>
      <c r="G236" s="187"/>
      <c r="H236" s="187"/>
      <c r="I236" s="187" t="e">
        <f t="shared" si="130"/>
        <v>#DIV/0!</v>
      </c>
      <c r="J236" s="188"/>
      <c r="K236" s="188"/>
      <c r="L236" s="188"/>
      <c r="M236" s="188"/>
      <c r="N236" s="188"/>
      <c r="O236" s="188"/>
      <c r="P236" s="188"/>
      <c r="Q236" s="188"/>
      <c r="R236" s="188"/>
      <c r="S236" s="188"/>
      <c r="T236" s="188"/>
      <c r="U236" s="188"/>
      <c r="V236" s="188"/>
      <c r="W236" s="188"/>
      <c r="X236" s="188"/>
      <c r="Y236" s="188"/>
      <c r="Z236" s="188"/>
      <c r="AA236" s="188"/>
      <c r="AB236" s="188"/>
      <c r="AC236" s="222"/>
      <c r="AD236" s="235"/>
      <c r="AE236" s="235"/>
      <c r="AF236" s="235"/>
      <c r="AG236" s="235"/>
      <c r="AH236" s="235"/>
      <c r="AI236" s="235"/>
      <c r="AJ236" s="235"/>
      <c r="AK236" s="235"/>
      <c r="AL236" s="235"/>
      <c r="AM236" s="235"/>
      <c r="AN236" s="235"/>
      <c r="AO236" s="235"/>
      <c r="AP236" s="235"/>
      <c r="AQ236" s="235"/>
      <c r="AR236" s="235"/>
      <c r="AS236" s="235"/>
      <c r="AT236" s="235"/>
      <c r="AU236" s="235"/>
      <c r="AV236" s="235"/>
      <c r="AW236" s="235"/>
      <c r="AX236" s="235"/>
      <c r="AY236" s="235"/>
      <c r="AZ236" s="235"/>
      <c r="BA236" s="235"/>
      <c r="BB236" s="235"/>
      <c r="BC236" s="235"/>
      <c r="BD236" s="235"/>
      <c r="BE236" s="235"/>
      <c r="BF236" s="235"/>
      <c r="BG236" s="236"/>
      <c r="BH236" s="236"/>
    </row>
    <row r="237" spans="1:966" s="237" customFormat="1" ht="50.25" customHeight="1" x14ac:dyDescent="0.3">
      <c r="A237" s="441" t="s">
        <v>209</v>
      </c>
      <c r="B237" s="442" t="s">
        <v>210</v>
      </c>
      <c r="C237" s="443">
        <f>SUM(C238)</f>
        <v>0</v>
      </c>
      <c r="D237" s="443">
        <f>SUM(D238)</f>
        <v>0</v>
      </c>
      <c r="E237" s="443">
        <f>SUM(E238)</f>
        <v>0</v>
      </c>
      <c r="F237" s="136" t="e">
        <f>D237/C237*100</f>
        <v>#DIV/0!</v>
      </c>
      <c r="G237" s="444">
        <f>SUM(G238)</f>
        <v>0</v>
      </c>
      <c r="H237" s="444">
        <f>SUM(H238)</f>
        <v>0</v>
      </c>
      <c r="I237" s="431" t="e">
        <f>H237/G237*100</f>
        <v>#DIV/0!</v>
      </c>
      <c r="J237" s="188"/>
      <c r="K237" s="188"/>
      <c r="L237" s="188"/>
      <c r="M237" s="188"/>
      <c r="N237" s="188"/>
      <c r="O237" s="188"/>
      <c r="P237" s="188"/>
      <c r="Q237" s="188"/>
      <c r="R237" s="188"/>
      <c r="S237" s="188"/>
      <c r="T237" s="188"/>
      <c r="U237" s="188"/>
      <c r="V237" s="188"/>
      <c r="W237" s="188"/>
      <c r="X237" s="188"/>
      <c r="Y237" s="188"/>
      <c r="Z237" s="188"/>
      <c r="AA237" s="188"/>
      <c r="AB237" s="188"/>
      <c r="AC237" s="222"/>
      <c r="AD237" s="235"/>
      <c r="AE237" s="235"/>
      <c r="AF237" s="235"/>
      <c r="AG237" s="235"/>
      <c r="AH237" s="235"/>
      <c r="AI237" s="235"/>
      <c r="AJ237" s="235"/>
      <c r="AK237" s="235"/>
      <c r="AL237" s="235"/>
      <c r="AM237" s="235"/>
      <c r="AN237" s="235"/>
      <c r="AO237" s="235"/>
      <c r="AP237" s="235"/>
      <c r="AQ237" s="235"/>
      <c r="AR237" s="235"/>
      <c r="AS237" s="235"/>
      <c r="AT237" s="235"/>
      <c r="AU237" s="235"/>
      <c r="AV237" s="235"/>
      <c r="AW237" s="235"/>
      <c r="AX237" s="235"/>
      <c r="AY237" s="235"/>
      <c r="AZ237" s="235"/>
      <c r="BA237" s="235"/>
      <c r="BB237" s="235"/>
      <c r="BC237" s="235"/>
      <c r="BD237" s="235"/>
      <c r="BE237" s="235"/>
      <c r="BF237" s="235"/>
      <c r="BG237" s="236"/>
      <c r="BH237" s="236"/>
    </row>
    <row r="238" spans="1:966" s="237" customFormat="1" ht="33.75" customHeight="1" x14ac:dyDescent="0.3">
      <c r="A238" s="439" t="s">
        <v>211</v>
      </c>
      <c r="B238" s="440">
        <v>2250110</v>
      </c>
      <c r="C238" s="269"/>
      <c r="D238" s="187">
        <f>H238</f>
        <v>0</v>
      </c>
      <c r="E238" s="187">
        <f>C238-D238</f>
        <v>0</v>
      </c>
      <c r="F238" s="75" t="e">
        <f>D238/C238*100</f>
        <v>#DIV/0!</v>
      </c>
      <c r="G238" s="187"/>
      <c r="H238" s="187"/>
      <c r="I238" s="187" t="e">
        <f t="shared" si="130"/>
        <v>#DIV/0!</v>
      </c>
      <c r="J238" s="188"/>
      <c r="K238" s="188"/>
      <c r="L238" s="188"/>
      <c r="M238" s="188"/>
      <c r="N238" s="188"/>
      <c r="O238" s="188"/>
      <c r="P238" s="188"/>
      <c r="Q238" s="188"/>
      <c r="R238" s="188"/>
      <c r="S238" s="188"/>
      <c r="T238" s="188"/>
      <c r="U238" s="188"/>
      <c r="V238" s="188"/>
      <c r="W238" s="188"/>
      <c r="X238" s="188"/>
      <c r="Y238" s="188"/>
      <c r="Z238" s="188"/>
      <c r="AA238" s="188"/>
      <c r="AB238" s="188"/>
      <c r="AC238" s="222"/>
      <c r="AD238" s="235"/>
      <c r="AE238" s="235"/>
      <c r="AF238" s="235"/>
      <c r="AG238" s="235"/>
      <c r="AH238" s="235"/>
      <c r="AI238" s="235"/>
      <c r="AJ238" s="235"/>
      <c r="AK238" s="235"/>
      <c r="AL238" s="235"/>
      <c r="AM238" s="235"/>
      <c r="AN238" s="235"/>
      <c r="AO238" s="235"/>
      <c r="AP238" s="235"/>
      <c r="AQ238" s="235"/>
      <c r="AR238" s="235"/>
      <c r="AS238" s="235"/>
      <c r="AT238" s="235"/>
      <c r="AU238" s="235"/>
      <c r="AV238" s="235"/>
      <c r="AW238" s="235"/>
      <c r="AX238" s="235"/>
      <c r="AY238" s="235"/>
      <c r="AZ238" s="235"/>
      <c r="BA238" s="235"/>
      <c r="BB238" s="235"/>
      <c r="BC238" s="235"/>
      <c r="BD238" s="235"/>
      <c r="BE238" s="235"/>
      <c r="BF238" s="235"/>
      <c r="BG238" s="236"/>
      <c r="BH238" s="236"/>
    </row>
    <row r="239" spans="1:966" s="450" customFormat="1" ht="118.5" customHeight="1" x14ac:dyDescent="0.25">
      <c r="A239" s="445" t="s">
        <v>212</v>
      </c>
      <c r="B239" s="446">
        <v>612</v>
      </c>
      <c r="C239" s="447">
        <f>C168+C201+C232+C240+C237</f>
        <v>2752082.85</v>
      </c>
      <c r="D239" s="447">
        <f>D168+D201+D232+D240+D237</f>
        <v>2653631.9500000002</v>
      </c>
      <c r="E239" s="447">
        <f>E168+E201+E232+E240</f>
        <v>98450.9</v>
      </c>
      <c r="F239" s="130">
        <f t="shared" si="133"/>
        <v>96.422676737366402</v>
      </c>
      <c r="G239" s="447">
        <f>G168+G201+G232+G240+G237</f>
        <v>2752082.85</v>
      </c>
      <c r="H239" s="447">
        <f>H168+H201+H232+H240+H237</f>
        <v>2752082.85</v>
      </c>
      <c r="I239" s="447">
        <f t="shared" si="130"/>
        <v>100</v>
      </c>
      <c r="J239" s="448"/>
      <c r="K239" s="448"/>
      <c r="L239" s="448"/>
      <c r="M239" s="448"/>
      <c r="N239" s="448"/>
      <c r="O239" s="448"/>
      <c r="P239" s="448"/>
      <c r="Q239" s="448"/>
      <c r="R239" s="448"/>
      <c r="S239" s="448"/>
      <c r="T239" s="448"/>
      <c r="U239" s="448"/>
      <c r="V239" s="448"/>
      <c r="W239" s="448"/>
      <c r="X239" s="448"/>
      <c r="Y239" s="448"/>
      <c r="Z239" s="448"/>
      <c r="AA239" s="448"/>
      <c r="AB239" s="448"/>
      <c r="AC239" s="336"/>
      <c r="AD239" s="336"/>
      <c r="AE239" s="336"/>
      <c r="AF239" s="336"/>
      <c r="AG239" s="336"/>
      <c r="AH239" s="336"/>
      <c r="AI239" s="336"/>
      <c r="AJ239" s="336"/>
      <c r="AK239" s="336"/>
      <c r="AL239" s="336"/>
      <c r="AM239" s="336"/>
      <c r="AN239" s="336"/>
      <c r="AO239" s="336"/>
      <c r="AP239" s="336"/>
      <c r="AQ239" s="336"/>
      <c r="AR239" s="336"/>
      <c r="AS239" s="336"/>
      <c r="AT239" s="336"/>
      <c r="AU239" s="336"/>
      <c r="AV239" s="336"/>
      <c r="AW239" s="336"/>
      <c r="AX239" s="336"/>
      <c r="AY239" s="336"/>
      <c r="AZ239" s="336"/>
      <c r="BA239" s="336"/>
      <c r="BB239" s="336"/>
      <c r="BC239" s="336"/>
      <c r="BD239" s="336"/>
      <c r="BE239" s="336"/>
      <c r="BF239" s="336"/>
      <c r="BG239" s="449"/>
      <c r="BH239" s="449"/>
    </row>
    <row r="240" spans="1:966" ht="36.75" customHeight="1" x14ac:dyDescent="0.3">
      <c r="A240" s="451" t="s">
        <v>213</v>
      </c>
      <c r="B240" s="260"/>
      <c r="C240" s="240"/>
      <c r="D240" s="173">
        <f>H240</f>
        <v>0</v>
      </c>
      <c r="E240" s="173">
        <f>C240-D240</f>
        <v>0</v>
      </c>
      <c r="F240" s="75" t="e">
        <f>D240/C240*100</f>
        <v>#DIV/0!</v>
      </c>
      <c r="G240" s="173"/>
      <c r="H240" s="173"/>
      <c r="I240" s="174" t="e">
        <f t="shared" si="130"/>
        <v>#DIV/0!</v>
      </c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  <c r="AA240" s="175"/>
      <c r="AB240" s="175"/>
      <c r="AC240" s="4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6"/>
      <c r="BH240" s="6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  <c r="IW240" s="7"/>
      <c r="IX240" s="7"/>
      <c r="IY240" s="7"/>
      <c r="IZ240" s="7"/>
      <c r="JA240" s="7"/>
      <c r="JB240" s="7"/>
      <c r="JC240" s="7"/>
      <c r="JD240" s="7"/>
      <c r="JE240" s="7"/>
      <c r="JF240" s="7"/>
      <c r="JG240" s="7"/>
      <c r="JH240" s="7"/>
      <c r="JI240" s="7"/>
      <c r="JJ240" s="7"/>
      <c r="JK240" s="7"/>
      <c r="JL240" s="7"/>
      <c r="JM240" s="7"/>
      <c r="JN240" s="7"/>
      <c r="JO240" s="7"/>
      <c r="JP240" s="7"/>
      <c r="JQ240" s="7"/>
      <c r="JR240" s="7"/>
      <c r="JS240" s="7"/>
      <c r="JT240" s="7"/>
      <c r="JU240" s="7"/>
      <c r="JV240" s="7"/>
      <c r="JW240" s="7"/>
      <c r="JX240" s="7"/>
      <c r="JY240" s="7"/>
      <c r="JZ240" s="7"/>
      <c r="KA240" s="7"/>
      <c r="KB240" s="7"/>
      <c r="KC240" s="7"/>
      <c r="KD240" s="7"/>
      <c r="KE240" s="7"/>
      <c r="KF240" s="7"/>
      <c r="KG240" s="7"/>
      <c r="KH240" s="7"/>
      <c r="KI240" s="7"/>
      <c r="KJ240" s="7"/>
      <c r="KK240" s="7"/>
      <c r="KL240" s="7"/>
      <c r="KM240" s="7"/>
      <c r="KN240" s="7"/>
      <c r="KO240" s="7"/>
      <c r="KP240" s="7"/>
      <c r="KQ240" s="7"/>
      <c r="KR240" s="7"/>
      <c r="KS240" s="7"/>
      <c r="KT240" s="7"/>
      <c r="KU240" s="7"/>
      <c r="KV240" s="7"/>
      <c r="KW240" s="7"/>
      <c r="KX240" s="7"/>
      <c r="KY240" s="7"/>
      <c r="KZ240" s="7"/>
      <c r="LA240" s="7"/>
      <c r="LB240" s="7"/>
      <c r="LC240" s="7"/>
      <c r="LD240" s="7"/>
      <c r="LE240" s="7"/>
      <c r="LF240" s="7"/>
      <c r="LG240" s="7"/>
      <c r="LH240" s="7"/>
      <c r="LI240" s="7"/>
      <c r="LJ240" s="7"/>
      <c r="LK240" s="7"/>
      <c r="LL240" s="7"/>
      <c r="LM240" s="7"/>
      <c r="LN240" s="7"/>
      <c r="LO240" s="7"/>
      <c r="LP240" s="7"/>
      <c r="LQ240" s="7"/>
      <c r="LR240" s="7"/>
      <c r="LS240" s="7"/>
      <c r="LT240" s="7"/>
      <c r="LU240" s="7"/>
      <c r="LV240" s="7"/>
      <c r="LW240" s="7"/>
      <c r="LX240" s="7"/>
      <c r="LY240" s="7"/>
      <c r="LZ240" s="7"/>
      <c r="MA240" s="7"/>
      <c r="MB240" s="7"/>
      <c r="MC240" s="7"/>
      <c r="MD240" s="7"/>
      <c r="ME240" s="7"/>
      <c r="MF240" s="7"/>
      <c r="MG240" s="7"/>
      <c r="MH240" s="7"/>
      <c r="MI240" s="7"/>
      <c r="MJ240" s="7"/>
      <c r="MK240" s="7"/>
      <c r="ML240" s="7"/>
      <c r="MM240" s="7"/>
      <c r="MN240" s="7"/>
      <c r="MO240" s="7"/>
      <c r="MP240" s="7"/>
      <c r="MQ240" s="7"/>
      <c r="MR240" s="7"/>
      <c r="MS240" s="7"/>
      <c r="MT240" s="7"/>
      <c r="MU240" s="7"/>
      <c r="MV240" s="7"/>
      <c r="MW240" s="7"/>
      <c r="MX240" s="7"/>
      <c r="MY240" s="7"/>
      <c r="MZ240" s="7"/>
      <c r="NA240" s="7"/>
      <c r="NB240" s="7"/>
      <c r="NC240" s="7"/>
      <c r="ND240" s="7"/>
      <c r="NE240" s="7"/>
      <c r="NF240" s="7"/>
      <c r="NG240" s="7"/>
      <c r="NH240" s="7"/>
      <c r="NI240" s="7"/>
      <c r="NJ240" s="7"/>
      <c r="NK240" s="7"/>
      <c r="NL240" s="7"/>
      <c r="NM240" s="7"/>
      <c r="NN240" s="7"/>
      <c r="NO240" s="7"/>
      <c r="NP240" s="7"/>
      <c r="NQ240" s="7"/>
      <c r="NR240" s="7"/>
      <c r="NS240" s="7"/>
      <c r="NT240" s="7"/>
      <c r="NU240" s="7"/>
      <c r="NV240" s="7"/>
      <c r="NW240" s="7"/>
      <c r="NX240" s="7"/>
      <c r="NY240" s="7"/>
      <c r="NZ240" s="7"/>
      <c r="OA240" s="7"/>
      <c r="OB240" s="7"/>
      <c r="OC240" s="7"/>
      <c r="OD240" s="7"/>
      <c r="OE240" s="7"/>
      <c r="OF240" s="7"/>
      <c r="OG240" s="7"/>
      <c r="OH240" s="7"/>
      <c r="OI240" s="7"/>
      <c r="OJ240" s="7"/>
      <c r="OK240" s="7"/>
      <c r="OL240" s="7"/>
      <c r="OM240" s="7"/>
      <c r="ON240" s="7"/>
      <c r="OO240" s="7"/>
      <c r="OP240" s="7"/>
      <c r="OQ240" s="7"/>
      <c r="OR240" s="7"/>
      <c r="OS240" s="7"/>
      <c r="OT240" s="7"/>
      <c r="OU240" s="7"/>
      <c r="OV240" s="7"/>
      <c r="OW240" s="7"/>
      <c r="OX240" s="7"/>
      <c r="OY240" s="7"/>
      <c r="OZ240" s="7"/>
      <c r="PA240" s="7"/>
      <c r="PB240" s="7"/>
      <c r="PC240" s="7"/>
      <c r="PD240" s="7"/>
      <c r="PE240" s="7"/>
      <c r="PF240" s="7"/>
      <c r="PG240" s="7"/>
      <c r="PH240" s="7"/>
      <c r="PI240" s="7"/>
      <c r="PJ240" s="7"/>
      <c r="PK240" s="7"/>
      <c r="PL240" s="7"/>
      <c r="PM240" s="7"/>
      <c r="PN240" s="7"/>
      <c r="PO240" s="7"/>
      <c r="PP240" s="7"/>
      <c r="PQ240" s="7"/>
      <c r="PR240" s="7"/>
      <c r="PS240" s="7"/>
      <c r="PT240" s="7"/>
      <c r="PU240" s="7"/>
      <c r="PV240" s="7"/>
      <c r="PW240" s="7"/>
      <c r="PX240" s="7"/>
      <c r="PY240" s="7"/>
      <c r="PZ240" s="7"/>
      <c r="QA240" s="7"/>
      <c r="QB240" s="7"/>
      <c r="QC240" s="7"/>
      <c r="QD240" s="7"/>
      <c r="QE240" s="7"/>
      <c r="QF240" s="7"/>
      <c r="QG240" s="7"/>
      <c r="QH240" s="7"/>
      <c r="QI240" s="7"/>
      <c r="QJ240" s="7"/>
      <c r="QK240" s="7"/>
      <c r="QL240" s="7"/>
      <c r="QM240" s="7"/>
      <c r="QN240" s="7"/>
      <c r="QO240" s="7"/>
      <c r="QP240" s="7"/>
      <c r="QQ240" s="7"/>
      <c r="QR240" s="7"/>
      <c r="QS240" s="7"/>
      <c r="QT240" s="7"/>
      <c r="QU240" s="7"/>
      <c r="QV240" s="7"/>
      <c r="QW240" s="7"/>
      <c r="QX240" s="7"/>
      <c r="QY240" s="7"/>
      <c r="QZ240" s="7"/>
      <c r="RA240" s="7"/>
      <c r="RB240" s="7"/>
      <c r="RC240" s="7"/>
      <c r="RD240" s="7"/>
      <c r="RE240" s="7"/>
      <c r="RF240" s="7"/>
      <c r="RG240" s="7"/>
      <c r="RH240" s="7"/>
      <c r="RI240" s="7"/>
      <c r="RJ240" s="7"/>
      <c r="RK240" s="7"/>
      <c r="RL240" s="7"/>
      <c r="RM240" s="7"/>
      <c r="RN240" s="7"/>
      <c r="RO240" s="7"/>
      <c r="RP240" s="7"/>
      <c r="RQ240" s="7"/>
      <c r="RR240" s="7"/>
      <c r="RS240" s="7"/>
      <c r="RT240" s="7"/>
      <c r="RU240" s="7"/>
      <c r="RV240" s="7"/>
      <c r="RW240" s="7"/>
      <c r="RX240" s="7"/>
      <c r="RY240" s="7"/>
      <c r="RZ240" s="7"/>
      <c r="SA240" s="7"/>
      <c r="SB240" s="7"/>
      <c r="SC240" s="7"/>
      <c r="SD240" s="7"/>
      <c r="SE240" s="7"/>
      <c r="SF240" s="7"/>
      <c r="SG240" s="7"/>
      <c r="SH240" s="7"/>
      <c r="SI240" s="7"/>
      <c r="SJ240" s="7"/>
      <c r="SK240" s="7"/>
      <c r="SL240" s="7"/>
      <c r="SM240" s="7"/>
      <c r="SN240" s="7"/>
      <c r="SO240" s="7"/>
      <c r="SP240" s="7"/>
      <c r="SQ240" s="7"/>
      <c r="SR240" s="7"/>
      <c r="SS240" s="7"/>
      <c r="ST240" s="7"/>
      <c r="SU240" s="7"/>
      <c r="SV240" s="7"/>
      <c r="SW240" s="7"/>
      <c r="SX240" s="7"/>
      <c r="SY240" s="7"/>
      <c r="SZ240" s="7"/>
      <c r="TA240" s="7"/>
      <c r="TB240" s="7"/>
      <c r="TC240" s="7"/>
      <c r="TD240" s="7"/>
      <c r="TE240" s="7"/>
      <c r="TF240" s="7"/>
      <c r="TG240" s="7"/>
      <c r="TH240" s="7"/>
      <c r="TI240" s="7"/>
      <c r="TJ240" s="7"/>
      <c r="TK240" s="7"/>
      <c r="TL240" s="7"/>
      <c r="TM240" s="7"/>
      <c r="TN240" s="7"/>
      <c r="TO240" s="7"/>
      <c r="TP240" s="7"/>
      <c r="TQ240" s="7"/>
      <c r="TR240" s="7"/>
      <c r="TS240" s="7"/>
      <c r="TT240" s="7"/>
      <c r="TU240" s="7"/>
      <c r="TV240" s="7"/>
      <c r="TW240" s="7"/>
      <c r="TX240" s="7"/>
      <c r="TY240" s="7"/>
      <c r="TZ240" s="7"/>
      <c r="UA240" s="7"/>
      <c r="UB240" s="7"/>
      <c r="UC240" s="7"/>
      <c r="UD240" s="7"/>
      <c r="UE240" s="7"/>
      <c r="UF240" s="7"/>
      <c r="UG240" s="7"/>
      <c r="UH240" s="7"/>
      <c r="UI240" s="7"/>
      <c r="UJ240" s="7"/>
      <c r="UK240" s="7"/>
      <c r="UL240" s="7"/>
      <c r="UM240" s="7"/>
      <c r="UN240" s="7"/>
      <c r="UO240" s="7"/>
      <c r="UP240" s="7"/>
      <c r="UQ240" s="7"/>
      <c r="UR240" s="7"/>
      <c r="US240" s="7"/>
      <c r="UT240" s="7"/>
      <c r="UU240" s="7"/>
      <c r="UV240" s="7"/>
      <c r="UW240" s="7"/>
      <c r="UX240" s="7"/>
      <c r="UY240" s="7"/>
      <c r="UZ240" s="7"/>
      <c r="VA240" s="7"/>
      <c r="VB240" s="7"/>
      <c r="VC240" s="7"/>
      <c r="VD240" s="7"/>
      <c r="VE240" s="7"/>
      <c r="VF240" s="7"/>
      <c r="VG240" s="7"/>
      <c r="VH240" s="7"/>
      <c r="VI240" s="7"/>
      <c r="VJ240" s="7"/>
      <c r="VK240" s="7"/>
      <c r="VL240" s="7"/>
      <c r="VM240" s="7"/>
      <c r="VN240" s="7"/>
      <c r="VO240" s="7"/>
      <c r="VP240" s="7"/>
      <c r="VQ240" s="7"/>
      <c r="VR240" s="7"/>
      <c r="VS240" s="7"/>
      <c r="VT240" s="7"/>
      <c r="VU240" s="7"/>
      <c r="VV240" s="7"/>
      <c r="VW240" s="7"/>
      <c r="VX240" s="7"/>
      <c r="VY240" s="7"/>
      <c r="VZ240" s="7"/>
      <c r="WA240" s="7"/>
      <c r="WB240" s="7"/>
      <c r="WC240" s="7"/>
      <c r="WD240" s="7"/>
      <c r="WE240" s="7"/>
      <c r="WF240" s="7"/>
      <c r="WG240" s="7"/>
      <c r="WH240" s="7"/>
      <c r="WI240" s="7"/>
      <c r="WJ240" s="7"/>
      <c r="WK240" s="7"/>
      <c r="WL240" s="7"/>
      <c r="WM240" s="7"/>
      <c r="WN240" s="7"/>
      <c r="WO240" s="7"/>
      <c r="WP240" s="7"/>
      <c r="WQ240" s="7"/>
      <c r="WR240" s="7"/>
      <c r="WS240" s="7"/>
      <c r="WT240" s="7"/>
      <c r="WU240" s="7"/>
      <c r="WV240" s="7"/>
      <c r="WW240" s="7"/>
      <c r="WX240" s="7"/>
      <c r="WY240" s="7"/>
      <c r="WZ240" s="7"/>
      <c r="XA240" s="7"/>
      <c r="XB240" s="7"/>
      <c r="XC240" s="7"/>
      <c r="XD240" s="7"/>
      <c r="XE240" s="7"/>
      <c r="XF240" s="7"/>
      <c r="XG240" s="7"/>
      <c r="XH240" s="7"/>
      <c r="XI240" s="7"/>
      <c r="XJ240" s="7"/>
      <c r="XK240" s="7"/>
      <c r="XL240" s="7"/>
      <c r="XM240" s="7"/>
      <c r="XN240" s="7"/>
      <c r="XO240" s="7"/>
      <c r="XP240" s="7"/>
      <c r="XQ240" s="7"/>
      <c r="XR240" s="7"/>
      <c r="XS240" s="7"/>
      <c r="XT240" s="7"/>
      <c r="XU240" s="7"/>
      <c r="XV240" s="7"/>
      <c r="XW240" s="7"/>
      <c r="XX240" s="7"/>
      <c r="XY240" s="7"/>
      <c r="XZ240" s="7"/>
      <c r="YA240" s="7"/>
      <c r="YB240" s="7"/>
      <c r="YC240" s="7"/>
      <c r="YD240" s="7"/>
      <c r="YE240" s="7"/>
      <c r="YF240" s="7"/>
      <c r="YG240" s="7"/>
      <c r="YH240" s="7"/>
      <c r="YI240" s="7"/>
      <c r="YJ240" s="7"/>
      <c r="YK240" s="7"/>
      <c r="YL240" s="7"/>
      <c r="YM240" s="7"/>
      <c r="YN240" s="7"/>
      <c r="YO240" s="7"/>
      <c r="YP240" s="7"/>
      <c r="YQ240" s="7"/>
      <c r="YR240" s="7"/>
      <c r="YS240" s="7"/>
      <c r="YT240" s="7"/>
      <c r="YU240" s="7"/>
      <c r="YV240" s="7"/>
      <c r="YW240" s="7"/>
      <c r="YX240" s="7"/>
      <c r="YY240" s="7"/>
      <c r="YZ240" s="7"/>
      <c r="ZA240" s="7"/>
      <c r="ZB240" s="7"/>
      <c r="ZC240" s="7"/>
      <c r="ZD240" s="7"/>
      <c r="ZE240" s="7"/>
      <c r="ZF240" s="7"/>
      <c r="ZG240" s="7"/>
      <c r="ZH240" s="7"/>
      <c r="ZI240" s="7"/>
      <c r="ZJ240" s="7"/>
      <c r="ZK240" s="7"/>
      <c r="ZL240" s="7"/>
      <c r="ZM240" s="7"/>
      <c r="ZN240" s="7"/>
      <c r="ZO240" s="7"/>
      <c r="ZP240" s="7"/>
      <c r="ZQ240" s="7"/>
      <c r="ZR240" s="7"/>
      <c r="ZS240" s="7"/>
      <c r="ZT240" s="7"/>
      <c r="ZU240" s="7"/>
      <c r="ZV240" s="7"/>
      <c r="ZW240" s="7"/>
      <c r="ZX240" s="7"/>
      <c r="ZY240" s="7"/>
      <c r="ZZ240" s="7"/>
      <c r="AAA240" s="7"/>
      <c r="AAB240" s="7"/>
      <c r="AAC240" s="7"/>
      <c r="AAD240" s="7"/>
      <c r="AAE240" s="7"/>
      <c r="AAF240" s="7"/>
      <c r="AAG240" s="7"/>
      <c r="AAH240" s="7"/>
      <c r="AAI240" s="7"/>
      <c r="AAJ240" s="7"/>
      <c r="AAK240" s="7"/>
      <c r="AAL240" s="7"/>
      <c r="AAM240" s="7"/>
      <c r="AAN240" s="7"/>
      <c r="AAO240" s="7"/>
      <c r="AAP240" s="7"/>
      <c r="AAQ240" s="7"/>
      <c r="AAR240" s="7"/>
      <c r="AAS240" s="7"/>
      <c r="AAT240" s="7"/>
      <c r="AAU240" s="7"/>
      <c r="AAV240" s="7"/>
      <c r="AAW240" s="7"/>
      <c r="AAX240" s="7"/>
      <c r="AAY240" s="7"/>
      <c r="AAZ240" s="7"/>
      <c r="ABA240" s="7"/>
      <c r="ABB240" s="7"/>
      <c r="ABC240" s="7"/>
      <c r="ABD240" s="7"/>
      <c r="ABE240" s="7"/>
      <c r="ABF240" s="7"/>
      <c r="ABG240" s="7"/>
      <c r="ABH240" s="7"/>
      <c r="ABI240" s="7"/>
      <c r="ABJ240" s="7"/>
      <c r="ABK240" s="7"/>
      <c r="ABL240" s="7"/>
      <c r="ABM240" s="7"/>
      <c r="ABN240" s="7"/>
      <c r="ABO240" s="7"/>
      <c r="ABP240" s="7"/>
      <c r="ABQ240" s="7"/>
      <c r="ABR240" s="7"/>
      <c r="ABS240" s="7"/>
      <c r="ABT240" s="7"/>
      <c r="ABU240" s="7"/>
      <c r="ABV240" s="7"/>
      <c r="ABW240" s="7"/>
      <c r="ABX240" s="7"/>
      <c r="ABY240" s="7"/>
      <c r="ABZ240" s="7"/>
      <c r="ACA240" s="7"/>
      <c r="ACB240" s="7"/>
      <c r="ACC240" s="7"/>
      <c r="ACD240" s="7"/>
      <c r="ACE240" s="7"/>
      <c r="ACF240" s="7"/>
      <c r="ACG240" s="7"/>
      <c r="ACH240" s="7"/>
      <c r="ACI240" s="7"/>
      <c r="ACJ240" s="7"/>
      <c r="ACK240" s="7"/>
      <c r="ACL240" s="7"/>
      <c r="ACM240" s="7"/>
      <c r="ACN240" s="7"/>
      <c r="ACO240" s="7"/>
      <c r="ACP240" s="7"/>
      <c r="ACQ240" s="7"/>
      <c r="ACR240" s="7"/>
      <c r="ACS240" s="7"/>
      <c r="ACT240" s="7"/>
      <c r="ACU240" s="7"/>
      <c r="ACV240" s="7"/>
      <c r="ACW240" s="7"/>
      <c r="ACX240" s="7"/>
      <c r="ACY240" s="7"/>
      <c r="ACZ240" s="7"/>
      <c r="ADA240" s="7"/>
      <c r="ADB240" s="7"/>
      <c r="ADC240" s="7"/>
      <c r="ADD240" s="7"/>
      <c r="ADE240" s="7"/>
      <c r="ADF240" s="7"/>
      <c r="ADG240" s="7"/>
      <c r="ADH240" s="7"/>
      <c r="ADI240" s="7"/>
      <c r="ADJ240" s="7"/>
      <c r="ADK240" s="7"/>
      <c r="ADL240" s="7"/>
      <c r="ADM240" s="7"/>
      <c r="ADN240" s="7"/>
      <c r="ADO240" s="7"/>
      <c r="ADP240" s="7"/>
      <c r="ADQ240" s="7"/>
      <c r="ADR240" s="7"/>
      <c r="ADS240" s="7"/>
      <c r="ADT240" s="7"/>
      <c r="ADU240" s="7"/>
      <c r="ADV240" s="7"/>
      <c r="ADW240" s="7"/>
      <c r="ADX240" s="7"/>
      <c r="ADY240" s="7"/>
      <c r="ADZ240" s="7"/>
      <c r="AEA240" s="7"/>
      <c r="AEB240" s="7"/>
      <c r="AEC240" s="7"/>
      <c r="AED240" s="7"/>
      <c r="AEE240" s="7"/>
      <c r="AEF240" s="7"/>
      <c r="AEG240" s="7"/>
      <c r="AEH240" s="7"/>
      <c r="AEI240" s="7"/>
      <c r="AEJ240" s="7"/>
      <c r="AEK240" s="7"/>
      <c r="AEL240" s="7"/>
      <c r="AEM240" s="7"/>
      <c r="AEN240" s="7"/>
      <c r="AEO240" s="7"/>
      <c r="AEP240" s="7"/>
      <c r="AEQ240" s="7"/>
      <c r="AER240" s="7"/>
      <c r="AES240" s="7"/>
      <c r="AET240" s="7"/>
      <c r="AEU240" s="7"/>
      <c r="AEV240" s="7"/>
      <c r="AEW240" s="7"/>
      <c r="AEX240" s="7"/>
      <c r="AEY240" s="7"/>
      <c r="AEZ240" s="7"/>
      <c r="AFA240" s="7"/>
      <c r="AFB240" s="7"/>
      <c r="AFC240" s="7"/>
      <c r="AFD240" s="7"/>
      <c r="AFE240" s="7"/>
      <c r="AFF240" s="7"/>
      <c r="AFG240" s="7"/>
      <c r="AFH240" s="7"/>
      <c r="AFI240" s="7"/>
      <c r="AFJ240" s="7"/>
      <c r="AFK240" s="7"/>
      <c r="AFL240" s="7"/>
      <c r="AFM240" s="7"/>
      <c r="AFN240" s="7"/>
      <c r="AFO240" s="7"/>
      <c r="AFP240" s="7"/>
      <c r="AFQ240" s="7"/>
      <c r="AFR240" s="7"/>
      <c r="AFS240" s="7"/>
      <c r="AFT240" s="7"/>
      <c r="AFU240" s="7"/>
      <c r="AFV240" s="7"/>
      <c r="AFW240" s="7"/>
      <c r="AFX240" s="7"/>
      <c r="AFY240" s="7"/>
      <c r="AFZ240" s="7"/>
      <c r="AGA240" s="7"/>
      <c r="AGB240" s="7"/>
      <c r="AGC240" s="7"/>
      <c r="AGD240" s="7"/>
      <c r="AGE240" s="7"/>
      <c r="AGF240" s="7"/>
      <c r="AGG240" s="7"/>
      <c r="AGH240" s="7"/>
      <c r="AGI240" s="7"/>
      <c r="AGJ240" s="7"/>
      <c r="AGK240" s="7"/>
      <c r="AGL240" s="7"/>
      <c r="AGM240" s="7"/>
      <c r="AGN240" s="7"/>
      <c r="AGO240" s="7"/>
      <c r="AGP240" s="7"/>
      <c r="AGQ240" s="7"/>
      <c r="AGR240" s="7"/>
      <c r="AGS240" s="7"/>
      <c r="AGT240" s="7"/>
      <c r="AGU240" s="7"/>
      <c r="AGV240" s="7"/>
      <c r="AGW240" s="7"/>
      <c r="AGX240" s="7"/>
      <c r="AGY240" s="7"/>
      <c r="AGZ240" s="7"/>
      <c r="AHA240" s="7"/>
      <c r="AHB240" s="7"/>
      <c r="AHC240" s="7"/>
      <c r="AHD240" s="7"/>
      <c r="AHE240" s="7"/>
      <c r="AHF240" s="7"/>
      <c r="AHG240" s="7"/>
      <c r="AHH240" s="7"/>
      <c r="AHI240" s="7"/>
      <c r="AHJ240" s="7"/>
      <c r="AHK240" s="7"/>
      <c r="AHL240" s="7"/>
      <c r="AHM240" s="7"/>
      <c r="AHN240" s="7"/>
      <c r="AHO240" s="7"/>
      <c r="AHP240" s="7"/>
      <c r="AHQ240" s="7"/>
      <c r="AHR240" s="7"/>
      <c r="AHS240" s="7"/>
      <c r="AHT240" s="7"/>
      <c r="AHU240" s="7"/>
      <c r="AHV240" s="7"/>
      <c r="AHW240" s="7"/>
      <c r="AHX240" s="7"/>
      <c r="AHY240" s="7"/>
      <c r="AHZ240" s="7"/>
      <c r="AIA240" s="7"/>
      <c r="AIB240" s="7"/>
      <c r="AIC240" s="7"/>
      <c r="AID240" s="7"/>
      <c r="AIE240" s="7"/>
      <c r="AIF240" s="7"/>
      <c r="AIG240" s="7"/>
      <c r="AIH240" s="7"/>
      <c r="AII240" s="7"/>
      <c r="AIJ240" s="7"/>
      <c r="AIK240" s="7"/>
      <c r="AIL240" s="7"/>
      <c r="AIM240" s="7"/>
      <c r="AIN240" s="7"/>
      <c r="AIO240" s="7"/>
      <c r="AIP240" s="7"/>
      <c r="AIQ240" s="7"/>
      <c r="AIR240" s="7"/>
      <c r="AIS240" s="7"/>
      <c r="AIT240" s="7"/>
      <c r="AIU240" s="7"/>
      <c r="AIV240" s="7"/>
      <c r="AIW240" s="7"/>
      <c r="AIX240" s="7"/>
      <c r="AIY240" s="7"/>
      <c r="AIZ240" s="7"/>
      <c r="AJA240" s="7"/>
      <c r="AJB240" s="7"/>
      <c r="AJC240" s="7"/>
      <c r="AJD240" s="7"/>
      <c r="AJE240" s="7"/>
      <c r="AJF240" s="7"/>
      <c r="AJG240" s="7"/>
      <c r="AJH240" s="7"/>
      <c r="AJI240" s="7"/>
      <c r="AJJ240" s="7"/>
      <c r="AJK240" s="7"/>
      <c r="AJL240" s="7"/>
      <c r="AJM240" s="7"/>
      <c r="AJN240" s="7"/>
      <c r="AJO240" s="7"/>
      <c r="AJP240" s="7"/>
      <c r="AJQ240" s="7"/>
      <c r="AJR240" s="7"/>
      <c r="AJS240" s="7"/>
      <c r="AJT240" s="7"/>
      <c r="AJU240" s="7"/>
      <c r="AJV240" s="7"/>
      <c r="AJW240" s="7"/>
      <c r="AJX240" s="7"/>
      <c r="AJY240" s="7"/>
      <c r="AJZ240" s="7"/>
      <c r="AKA240" s="7"/>
      <c r="AKB240" s="7"/>
      <c r="AKC240" s="7"/>
      <c r="AKD240" s="7"/>
    </row>
    <row r="241" spans="1:60" s="458" customFormat="1" ht="38.25" customHeight="1" x14ac:dyDescent="0.25">
      <c r="A241" s="452" t="s">
        <v>214</v>
      </c>
      <c r="B241" s="453" t="s">
        <v>58</v>
      </c>
      <c r="C241" s="454">
        <f>C239+C167</f>
        <v>9194698.2699999996</v>
      </c>
      <c r="D241" s="454">
        <f>D239+D167</f>
        <v>9092492.5999999996</v>
      </c>
      <c r="E241" s="454">
        <f t="shared" ref="E241:H241" si="151">E239+E167</f>
        <v>102205.67000000011</v>
      </c>
      <c r="F241" s="150">
        <f>D241/C241*100</f>
        <v>98.888428233327986</v>
      </c>
      <c r="G241" s="454">
        <f t="shared" si="151"/>
        <v>9194698.2699999996</v>
      </c>
      <c r="H241" s="454">
        <f t="shared" si="151"/>
        <v>9190943.5</v>
      </c>
      <c r="I241" s="454">
        <f t="shared" si="130"/>
        <v>99.959163749698547</v>
      </c>
      <c r="J241" s="455"/>
      <c r="K241" s="455"/>
      <c r="L241" s="455"/>
      <c r="M241" s="455"/>
      <c r="N241" s="455"/>
      <c r="O241" s="455"/>
      <c r="P241" s="455"/>
      <c r="Q241" s="455"/>
      <c r="R241" s="455"/>
      <c r="S241" s="455"/>
      <c r="T241" s="455"/>
      <c r="U241" s="455"/>
      <c r="V241" s="455"/>
      <c r="W241" s="455"/>
      <c r="X241" s="455"/>
      <c r="Y241" s="455"/>
      <c r="Z241" s="455"/>
      <c r="AA241" s="455"/>
      <c r="AB241" s="455"/>
      <c r="AC241" s="132"/>
      <c r="AD241" s="456"/>
      <c r="AE241" s="456"/>
      <c r="AF241" s="456"/>
      <c r="AG241" s="456"/>
      <c r="AH241" s="456"/>
      <c r="AI241" s="456"/>
      <c r="AJ241" s="456"/>
      <c r="AK241" s="456"/>
      <c r="AL241" s="456"/>
      <c r="AM241" s="456"/>
      <c r="AN241" s="456"/>
      <c r="AO241" s="456"/>
      <c r="AP241" s="456"/>
      <c r="AQ241" s="456"/>
      <c r="AR241" s="456"/>
      <c r="AS241" s="456"/>
      <c r="AT241" s="456"/>
      <c r="AU241" s="456"/>
      <c r="AV241" s="456"/>
      <c r="AW241" s="456"/>
      <c r="AX241" s="456"/>
      <c r="AY241" s="456"/>
      <c r="AZ241" s="456"/>
      <c r="BA241" s="456"/>
      <c r="BB241" s="456"/>
      <c r="BC241" s="456"/>
      <c r="BD241" s="456"/>
      <c r="BE241" s="456"/>
      <c r="BF241" s="456"/>
      <c r="BG241" s="457"/>
      <c r="BH241" s="457"/>
    </row>
    <row r="242" spans="1:60" s="466" customFormat="1" ht="40.5" customHeight="1" x14ac:dyDescent="0.25">
      <c r="A242" s="459"/>
      <c r="B242" s="460"/>
      <c r="C242" s="461"/>
      <c r="D242" s="549" t="s">
        <v>215</v>
      </c>
      <c r="E242" s="549"/>
      <c r="F242" s="549"/>
      <c r="G242" s="462" t="s">
        <v>216</v>
      </c>
      <c r="H242" s="463"/>
      <c r="I242" s="464" t="e">
        <f t="shared" si="130"/>
        <v>#VALUE!</v>
      </c>
      <c r="J242" s="464"/>
      <c r="K242" s="464"/>
      <c r="L242" s="464"/>
      <c r="M242" s="464"/>
      <c r="N242" s="464"/>
      <c r="O242" s="464"/>
      <c r="P242" s="464"/>
      <c r="Q242" s="464"/>
      <c r="R242" s="464"/>
      <c r="S242" s="464"/>
      <c r="T242" s="464"/>
      <c r="U242" s="464"/>
      <c r="V242" s="464"/>
      <c r="W242" s="464"/>
      <c r="X242" s="464"/>
      <c r="Y242" s="464"/>
      <c r="Z242" s="464"/>
      <c r="AA242" s="464"/>
      <c r="AB242" s="464"/>
      <c r="AC242" s="465"/>
      <c r="AD242" s="465"/>
      <c r="AE242" s="465"/>
      <c r="AF242" s="465"/>
      <c r="AG242" s="465"/>
      <c r="AH242" s="465"/>
      <c r="AI242" s="465"/>
      <c r="AJ242" s="465"/>
      <c r="AK242" s="465"/>
      <c r="AL242" s="465"/>
      <c r="AM242" s="465"/>
      <c r="AN242" s="465"/>
      <c r="AO242" s="465"/>
      <c r="AP242" s="465"/>
      <c r="AQ242" s="465"/>
      <c r="AR242" s="465"/>
      <c r="AS242" s="465"/>
      <c r="AT242" s="465"/>
      <c r="AU242" s="465"/>
      <c r="AV242" s="465"/>
      <c r="AW242" s="465"/>
      <c r="AX242" s="465"/>
      <c r="AY242" s="465"/>
      <c r="AZ242" s="465"/>
      <c r="BA242" s="465"/>
      <c r="BB242" s="465"/>
      <c r="BC242" s="465"/>
      <c r="BD242" s="465"/>
      <c r="BE242" s="465"/>
      <c r="BF242" s="465"/>
      <c r="BG242" s="465"/>
      <c r="BH242" s="465"/>
    </row>
    <row r="243" spans="1:60" s="475" customFormat="1" ht="26.25" customHeight="1" x14ac:dyDescent="0.25">
      <c r="A243" s="467" t="s">
        <v>217</v>
      </c>
      <c r="B243" s="468"/>
      <c r="C243" s="469">
        <f>C244</f>
        <v>0</v>
      </c>
      <c r="D243" s="470">
        <f t="shared" ref="D243:H244" si="152">D244</f>
        <v>0</v>
      </c>
      <c r="E243" s="470">
        <f t="shared" si="152"/>
        <v>0</v>
      </c>
      <c r="F243" s="471" t="e">
        <f>D243/C243*100</f>
        <v>#DIV/0!</v>
      </c>
      <c r="G243" s="470">
        <f t="shared" si="152"/>
        <v>0</v>
      </c>
      <c r="H243" s="470">
        <f t="shared" si="152"/>
        <v>0</v>
      </c>
      <c r="I243" s="472" t="e">
        <f t="shared" si="130"/>
        <v>#DIV/0!</v>
      </c>
      <c r="J243" s="473"/>
      <c r="K243" s="473"/>
      <c r="L243" s="473"/>
      <c r="M243" s="473"/>
      <c r="N243" s="473"/>
      <c r="O243" s="473"/>
      <c r="P243" s="473"/>
      <c r="Q243" s="473"/>
      <c r="R243" s="473"/>
      <c r="S243" s="473"/>
      <c r="T243" s="473"/>
      <c r="U243" s="473"/>
      <c r="V243" s="473"/>
      <c r="W243" s="473"/>
      <c r="X243" s="473"/>
      <c r="Y243" s="473"/>
      <c r="Z243" s="473"/>
      <c r="AA243" s="473"/>
      <c r="AB243" s="473"/>
      <c r="AC243" s="474"/>
      <c r="AD243" s="474"/>
      <c r="AE243" s="474"/>
      <c r="AF243" s="474"/>
      <c r="AG243" s="474"/>
      <c r="AH243" s="474"/>
      <c r="AI243" s="474"/>
      <c r="AJ243" s="474"/>
      <c r="AK243" s="474"/>
      <c r="AL243" s="474"/>
      <c r="AM243" s="474"/>
      <c r="AN243" s="474"/>
      <c r="AO243" s="474"/>
      <c r="AP243" s="474"/>
      <c r="AQ243" s="474"/>
      <c r="AR243" s="474"/>
      <c r="AS243" s="474"/>
      <c r="AT243" s="474"/>
      <c r="AU243" s="474"/>
      <c r="AV243" s="474"/>
      <c r="AW243" s="474"/>
      <c r="AX243" s="474"/>
      <c r="AY243" s="474"/>
      <c r="AZ243" s="474"/>
      <c r="BA243" s="474"/>
      <c r="BB243" s="474"/>
      <c r="BC243" s="474"/>
      <c r="BD243" s="474"/>
      <c r="BE243" s="474"/>
      <c r="BF243" s="474"/>
      <c r="BG243" s="474"/>
      <c r="BH243" s="474"/>
    </row>
    <row r="244" spans="1:60" s="484" customFormat="1" ht="30" customHeight="1" x14ac:dyDescent="0.25">
      <c r="A244" s="476" t="s">
        <v>218</v>
      </c>
      <c r="B244" s="477" t="s">
        <v>219</v>
      </c>
      <c r="C244" s="478">
        <f>C245</f>
        <v>0</v>
      </c>
      <c r="D244" s="479">
        <f t="shared" si="152"/>
        <v>0</v>
      </c>
      <c r="E244" s="479">
        <f t="shared" si="152"/>
        <v>0</v>
      </c>
      <c r="F244" s="480" t="e">
        <f t="shared" ref="F244:F268" si="153">D244/C244*100</f>
        <v>#DIV/0!</v>
      </c>
      <c r="G244" s="479">
        <f t="shared" si="152"/>
        <v>0</v>
      </c>
      <c r="H244" s="479">
        <f t="shared" si="152"/>
        <v>0</v>
      </c>
      <c r="I244" s="481" t="e">
        <f t="shared" si="130"/>
        <v>#DIV/0!</v>
      </c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  <c r="AA244" s="482"/>
      <c r="AB244" s="482"/>
      <c r="AC244" s="483"/>
      <c r="AD244" s="483"/>
      <c r="AE244" s="483"/>
      <c r="AF244" s="483"/>
      <c r="AG244" s="483"/>
      <c r="AH244" s="483"/>
      <c r="AI244" s="483"/>
      <c r="AJ244" s="483"/>
      <c r="AK244" s="483"/>
      <c r="AL244" s="483"/>
      <c r="AM244" s="483"/>
      <c r="AN244" s="483"/>
      <c r="AO244" s="483"/>
      <c r="AP244" s="483"/>
      <c r="AQ244" s="483"/>
      <c r="AR244" s="483"/>
      <c r="AS244" s="483"/>
      <c r="AT244" s="483"/>
      <c r="AU244" s="483"/>
      <c r="AV244" s="483"/>
      <c r="AW244" s="483"/>
      <c r="AX244" s="483"/>
      <c r="AY244" s="483"/>
      <c r="AZ244" s="483"/>
      <c r="BA244" s="483"/>
      <c r="BB244" s="483"/>
      <c r="BC244" s="483"/>
      <c r="BD244" s="483"/>
      <c r="BE244" s="483"/>
      <c r="BF244" s="483"/>
      <c r="BG244" s="483"/>
      <c r="BH244" s="483"/>
    </row>
    <row r="245" spans="1:60" s="484" customFormat="1" ht="22.5" customHeight="1" x14ac:dyDescent="0.25">
      <c r="A245" s="485" t="s">
        <v>220</v>
      </c>
      <c r="B245" s="486"/>
      <c r="C245" s="487">
        <f>C246</f>
        <v>0</v>
      </c>
      <c r="D245" s="488">
        <f t="shared" ref="D245:H245" si="154">SUM(D246:D246)</f>
        <v>0</v>
      </c>
      <c r="E245" s="488">
        <f t="shared" si="154"/>
        <v>0</v>
      </c>
      <c r="F245" s="489" t="e">
        <f t="shared" si="153"/>
        <v>#DIV/0!</v>
      </c>
      <c r="G245" s="488">
        <f t="shared" si="154"/>
        <v>0</v>
      </c>
      <c r="H245" s="488">
        <f t="shared" si="154"/>
        <v>0</v>
      </c>
      <c r="I245" s="490" t="e">
        <f t="shared" si="130"/>
        <v>#DIV/0!</v>
      </c>
      <c r="J245" s="491"/>
      <c r="K245" s="491"/>
      <c r="L245" s="491"/>
      <c r="M245" s="491"/>
      <c r="N245" s="491"/>
      <c r="O245" s="491"/>
      <c r="P245" s="491"/>
      <c r="Q245" s="491"/>
      <c r="R245" s="491"/>
      <c r="S245" s="491"/>
      <c r="T245" s="491"/>
      <c r="U245" s="491"/>
      <c r="V245" s="491"/>
      <c r="W245" s="491"/>
      <c r="X245" s="491"/>
      <c r="Y245" s="491"/>
      <c r="Z245" s="491"/>
      <c r="AA245" s="491"/>
      <c r="AB245" s="491"/>
      <c r="AC245" s="483"/>
      <c r="AD245" s="483"/>
      <c r="AE245" s="483"/>
      <c r="AF245" s="483"/>
      <c r="AG245" s="483"/>
      <c r="AH245" s="483"/>
      <c r="AI245" s="483"/>
      <c r="AJ245" s="483"/>
      <c r="AK245" s="483"/>
      <c r="AL245" s="483"/>
      <c r="AM245" s="483"/>
      <c r="AN245" s="483"/>
      <c r="AO245" s="483"/>
      <c r="AP245" s="483"/>
      <c r="AQ245" s="483"/>
      <c r="AR245" s="483"/>
      <c r="AS245" s="483"/>
      <c r="AT245" s="483"/>
      <c r="AU245" s="483"/>
      <c r="AV245" s="483"/>
      <c r="AW245" s="483"/>
      <c r="AX245" s="483"/>
      <c r="AY245" s="483"/>
      <c r="AZ245" s="483"/>
      <c r="BA245" s="483"/>
      <c r="BB245" s="483"/>
      <c r="BC245" s="483"/>
      <c r="BD245" s="483"/>
      <c r="BE245" s="483"/>
      <c r="BF245" s="483"/>
      <c r="BG245" s="483"/>
      <c r="BH245" s="483"/>
    </row>
    <row r="246" spans="1:60" s="484" customFormat="1" ht="51" customHeight="1" x14ac:dyDescent="0.25">
      <c r="A246" s="492" t="s">
        <v>221</v>
      </c>
      <c r="B246" s="440">
        <v>2260050</v>
      </c>
      <c r="C246" s="493"/>
      <c r="D246" s="494">
        <f>H246</f>
        <v>0</v>
      </c>
      <c r="E246" s="494">
        <f>C246-D246</f>
        <v>0</v>
      </c>
      <c r="F246" s="75" t="e">
        <f t="shared" si="153"/>
        <v>#DIV/0!</v>
      </c>
      <c r="G246" s="494"/>
      <c r="H246" s="494"/>
      <c r="I246" s="495" t="e">
        <f>H246/G246*100</f>
        <v>#DIV/0!</v>
      </c>
      <c r="J246" s="496"/>
      <c r="K246" s="496"/>
      <c r="L246" s="496"/>
      <c r="M246" s="496"/>
      <c r="N246" s="496"/>
      <c r="O246" s="496"/>
      <c r="P246" s="496"/>
      <c r="Q246" s="496"/>
      <c r="R246" s="496"/>
      <c r="S246" s="496"/>
      <c r="T246" s="496"/>
      <c r="U246" s="496"/>
      <c r="V246" s="496"/>
      <c r="W246" s="496"/>
      <c r="X246" s="496"/>
      <c r="Y246" s="496"/>
      <c r="Z246" s="496"/>
      <c r="AA246" s="496"/>
      <c r="AB246" s="496"/>
      <c r="AC246" s="483"/>
      <c r="AD246" s="483"/>
      <c r="AE246" s="483"/>
      <c r="AF246" s="483"/>
      <c r="AG246" s="483"/>
      <c r="AH246" s="483"/>
      <c r="AI246" s="483"/>
      <c r="AJ246" s="483"/>
      <c r="AK246" s="483"/>
      <c r="AL246" s="483"/>
      <c r="AM246" s="483"/>
      <c r="AN246" s="483"/>
      <c r="AO246" s="483"/>
      <c r="AP246" s="483"/>
      <c r="AQ246" s="483"/>
      <c r="AR246" s="483"/>
      <c r="AS246" s="483"/>
      <c r="AT246" s="483"/>
      <c r="AU246" s="483"/>
      <c r="AV246" s="483"/>
      <c r="AW246" s="483"/>
      <c r="AX246" s="483"/>
      <c r="AY246" s="483"/>
      <c r="AZ246" s="483"/>
      <c r="BA246" s="483"/>
      <c r="BB246" s="483"/>
      <c r="BC246" s="483"/>
      <c r="BD246" s="483"/>
      <c r="BE246" s="483"/>
      <c r="BF246" s="483"/>
      <c r="BG246" s="483"/>
      <c r="BH246" s="483"/>
    </row>
    <row r="247" spans="1:60" s="484" customFormat="1" ht="26.25" customHeight="1" x14ac:dyDescent="0.25">
      <c r="A247" s="497" t="s">
        <v>222</v>
      </c>
      <c r="B247" s="468"/>
      <c r="C247" s="498">
        <f t="shared" ref="C247:H247" si="155">C248+C255+C262</f>
        <v>0</v>
      </c>
      <c r="D247" s="499">
        <f t="shared" si="155"/>
        <v>0</v>
      </c>
      <c r="E247" s="499">
        <f t="shared" si="155"/>
        <v>0</v>
      </c>
      <c r="F247" s="471" t="e">
        <f t="shared" si="153"/>
        <v>#DIV/0!</v>
      </c>
      <c r="G247" s="499">
        <f t="shared" si="155"/>
        <v>0</v>
      </c>
      <c r="H247" s="499">
        <f t="shared" si="155"/>
        <v>0</v>
      </c>
      <c r="I247" s="500" t="e">
        <f t="shared" ref="I247:I269" si="156">H247/G247*100</f>
        <v>#DIV/0!</v>
      </c>
      <c r="J247" s="501"/>
      <c r="K247" s="501"/>
      <c r="L247" s="501"/>
      <c r="M247" s="501"/>
      <c r="N247" s="501"/>
      <c r="O247" s="501"/>
      <c r="P247" s="501"/>
      <c r="Q247" s="501"/>
      <c r="R247" s="501"/>
      <c r="S247" s="501"/>
      <c r="T247" s="501"/>
      <c r="U247" s="501"/>
      <c r="V247" s="501"/>
      <c r="W247" s="501"/>
      <c r="X247" s="501"/>
      <c r="Y247" s="501"/>
      <c r="Z247" s="501"/>
      <c r="AA247" s="501"/>
      <c r="AB247" s="501"/>
      <c r="AC247" s="483"/>
      <c r="AD247" s="483"/>
      <c r="AE247" s="483"/>
      <c r="AF247" s="483"/>
      <c r="AG247" s="483"/>
      <c r="AH247" s="483"/>
      <c r="AI247" s="483"/>
      <c r="AJ247" s="483"/>
      <c r="AK247" s="483"/>
      <c r="AL247" s="483"/>
      <c r="AM247" s="483"/>
      <c r="AN247" s="483"/>
      <c r="AO247" s="483"/>
      <c r="AP247" s="483"/>
      <c r="AQ247" s="483"/>
      <c r="AR247" s="483"/>
      <c r="AS247" s="483"/>
      <c r="AT247" s="483"/>
      <c r="AU247" s="483"/>
      <c r="AV247" s="483"/>
      <c r="AW247" s="483"/>
      <c r="AX247" s="483"/>
      <c r="AY247" s="483"/>
      <c r="AZ247" s="483"/>
      <c r="BA247" s="483"/>
      <c r="BB247" s="483"/>
      <c r="BC247" s="483"/>
      <c r="BD247" s="483"/>
      <c r="BE247" s="483"/>
      <c r="BF247" s="483"/>
      <c r="BG247" s="483"/>
      <c r="BH247" s="483"/>
    </row>
    <row r="248" spans="1:60" s="484" customFormat="1" ht="24" customHeight="1" x14ac:dyDescent="0.25">
      <c r="A248" s="476" t="s">
        <v>223</v>
      </c>
      <c r="B248" s="477" t="s">
        <v>135</v>
      </c>
      <c r="C248" s="502">
        <f t="shared" ref="C248:H248" si="157">C249+C252</f>
        <v>0</v>
      </c>
      <c r="D248" s="479">
        <f t="shared" si="157"/>
        <v>0</v>
      </c>
      <c r="E248" s="479">
        <f t="shared" si="157"/>
        <v>0</v>
      </c>
      <c r="F248" s="480" t="e">
        <f t="shared" si="153"/>
        <v>#DIV/0!</v>
      </c>
      <c r="G248" s="479">
        <f t="shared" si="157"/>
        <v>0</v>
      </c>
      <c r="H248" s="479">
        <f t="shared" si="157"/>
        <v>0</v>
      </c>
      <c r="I248" s="481" t="e">
        <f t="shared" si="156"/>
        <v>#DIV/0!</v>
      </c>
      <c r="J248" s="482"/>
      <c r="K248" s="482"/>
      <c r="L248" s="482"/>
      <c r="M248" s="482"/>
      <c r="N248" s="482"/>
      <c r="O248" s="482"/>
      <c r="P248" s="482"/>
      <c r="Q248" s="482"/>
      <c r="R248" s="482"/>
      <c r="S248" s="482"/>
      <c r="T248" s="482"/>
      <c r="U248" s="482"/>
      <c r="V248" s="482"/>
      <c r="W248" s="482"/>
      <c r="X248" s="482"/>
      <c r="Y248" s="482"/>
      <c r="Z248" s="482"/>
      <c r="AA248" s="482"/>
      <c r="AB248" s="482"/>
      <c r="AC248" s="483"/>
      <c r="AD248" s="483"/>
      <c r="AE248" s="483"/>
      <c r="AF248" s="483"/>
      <c r="AG248" s="483"/>
      <c r="AH248" s="483"/>
      <c r="AI248" s="483"/>
      <c r="AJ248" s="483"/>
      <c r="AK248" s="483"/>
      <c r="AL248" s="483"/>
      <c r="AM248" s="483"/>
      <c r="AN248" s="483"/>
      <c r="AO248" s="483"/>
      <c r="AP248" s="483"/>
      <c r="AQ248" s="483"/>
      <c r="AR248" s="483"/>
      <c r="AS248" s="483"/>
      <c r="AT248" s="483"/>
      <c r="AU248" s="483"/>
      <c r="AV248" s="483"/>
      <c r="AW248" s="483"/>
      <c r="AX248" s="483"/>
      <c r="AY248" s="483"/>
      <c r="AZ248" s="483"/>
      <c r="BA248" s="483"/>
      <c r="BB248" s="483"/>
      <c r="BC248" s="483"/>
      <c r="BD248" s="483"/>
      <c r="BE248" s="483"/>
      <c r="BF248" s="483"/>
      <c r="BG248" s="483"/>
      <c r="BH248" s="483"/>
    </row>
    <row r="249" spans="1:60" s="484" customFormat="1" ht="24.75" customHeight="1" x14ac:dyDescent="0.25">
      <c r="A249" s="485" t="s">
        <v>220</v>
      </c>
      <c r="B249" s="486"/>
      <c r="C249" s="503">
        <f t="shared" ref="C249" si="158">SUM(C250:C251)</f>
        <v>0</v>
      </c>
      <c r="D249" s="488">
        <f t="shared" ref="D249:H249" si="159">SUM(D250:D251)</f>
        <v>0</v>
      </c>
      <c r="E249" s="488">
        <f t="shared" si="159"/>
        <v>0</v>
      </c>
      <c r="F249" s="489" t="e">
        <f t="shared" si="153"/>
        <v>#DIV/0!</v>
      </c>
      <c r="G249" s="488">
        <f t="shared" si="159"/>
        <v>0</v>
      </c>
      <c r="H249" s="488">
        <f t="shared" si="159"/>
        <v>0</v>
      </c>
      <c r="I249" s="490" t="e">
        <f t="shared" si="156"/>
        <v>#DIV/0!</v>
      </c>
      <c r="J249" s="491"/>
      <c r="K249" s="491"/>
      <c r="L249" s="491"/>
      <c r="M249" s="491"/>
      <c r="N249" s="491"/>
      <c r="O249" s="491"/>
      <c r="P249" s="491"/>
      <c r="Q249" s="491"/>
      <c r="R249" s="491"/>
      <c r="S249" s="491"/>
      <c r="T249" s="491"/>
      <c r="U249" s="491"/>
      <c r="V249" s="491"/>
      <c r="W249" s="491"/>
      <c r="X249" s="491"/>
      <c r="Y249" s="491"/>
      <c r="Z249" s="491"/>
      <c r="AA249" s="491"/>
      <c r="AB249" s="491"/>
      <c r="AC249" s="483"/>
      <c r="AD249" s="483"/>
      <c r="AE249" s="483"/>
      <c r="AF249" s="483"/>
      <c r="AG249" s="483"/>
      <c r="AH249" s="483"/>
      <c r="AI249" s="483"/>
      <c r="AJ249" s="483"/>
      <c r="AK249" s="483"/>
      <c r="AL249" s="483"/>
      <c r="AM249" s="483"/>
      <c r="AN249" s="483"/>
      <c r="AO249" s="483"/>
      <c r="AP249" s="483"/>
      <c r="AQ249" s="483"/>
      <c r="AR249" s="483"/>
      <c r="AS249" s="483"/>
      <c r="AT249" s="483"/>
      <c r="AU249" s="483"/>
      <c r="AV249" s="483"/>
      <c r="AW249" s="483"/>
      <c r="AX249" s="483"/>
      <c r="AY249" s="483"/>
      <c r="AZ249" s="483"/>
      <c r="BA249" s="483"/>
      <c r="BB249" s="483"/>
      <c r="BC249" s="483"/>
      <c r="BD249" s="483"/>
      <c r="BE249" s="483"/>
      <c r="BF249" s="483"/>
      <c r="BG249" s="483"/>
      <c r="BH249" s="483"/>
    </row>
    <row r="250" spans="1:60" s="484" customFormat="1" ht="26.25" customHeight="1" x14ac:dyDescent="0.25">
      <c r="A250" s="504" t="s">
        <v>192</v>
      </c>
      <c r="B250" s="440" t="s">
        <v>224</v>
      </c>
      <c r="C250" s="493"/>
      <c r="D250" s="505">
        <f t="shared" ref="D250:D251" si="160">H250</f>
        <v>0</v>
      </c>
      <c r="E250" s="505">
        <f t="shared" ref="E250:E251" si="161">C250-D250</f>
        <v>0</v>
      </c>
      <c r="F250" s="75" t="e">
        <f t="shared" si="153"/>
        <v>#DIV/0!</v>
      </c>
      <c r="G250" s="505"/>
      <c r="H250" s="505"/>
      <c r="I250" s="506" t="e">
        <f t="shared" si="156"/>
        <v>#DIV/0!</v>
      </c>
      <c r="J250" s="507"/>
      <c r="K250" s="507"/>
      <c r="L250" s="507"/>
      <c r="M250" s="507"/>
      <c r="N250" s="507"/>
      <c r="O250" s="507"/>
      <c r="P250" s="507"/>
      <c r="Q250" s="507"/>
      <c r="R250" s="507"/>
      <c r="S250" s="507"/>
      <c r="T250" s="507"/>
      <c r="U250" s="507"/>
      <c r="V250" s="507"/>
      <c r="W250" s="507"/>
      <c r="X250" s="507"/>
      <c r="Y250" s="507"/>
      <c r="Z250" s="507"/>
      <c r="AA250" s="507"/>
      <c r="AB250" s="507"/>
      <c r="AC250" s="483"/>
      <c r="AD250" s="483"/>
      <c r="AE250" s="483"/>
      <c r="AF250" s="483"/>
      <c r="AG250" s="483"/>
      <c r="AH250" s="483"/>
      <c r="AI250" s="483"/>
      <c r="AJ250" s="483"/>
      <c r="AK250" s="483"/>
      <c r="AL250" s="483"/>
      <c r="AM250" s="483"/>
      <c r="AN250" s="483"/>
      <c r="AO250" s="483"/>
      <c r="AP250" s="483"/>
      <c r="AQ250" s="483"/>
      <c r="AR250" s="483"/>
      <c r="AS250" s="483"/>
      <c r="AT250" s="483"/>
      <c r="AU250" s="483"/>
      <c r="AV250" s="483"/>
      <c r="AW250" s="483"/>
      <c r="AX250" s="483"/>
      <c r="AY250" s="483"/>
      <c r="AZ250" s="483"/>
      <c r="BA250" s="483"/>
      <c r="BB250" s="483"/>
      <c r="BC250" s="483"/>
      <c r="BD250" s="483"/>
      <c r="BE250" s="483"/>
      <c r="BF250" s="483"/>
      <c r="BG250" s="483"/>
      <c r="BH250" s="483"/>
    </row>
    <row r="251" spans="1:60" s="484" customFormat="1" ht="29.25" customHeight="1" x14ac:dyDescent="0.25">
      <c r="A251" s="504" t="s">
        <v>194</v>
      </c>
      <c r="B251" s="440" t="s">
        <v>225</v>
      </c>
      <c r="C251" s="493"/>
      <c r="D251" s="505">
        <f t="shared" si="160"/>
        <v>0</v>
      </c>
      <c r="E251" s="505">
        <f t="shared" si="161"/>
        <v>0</v>
      </c>
      <c r="F251" s="75" t="e">
        <f t="shared" si="153"/>
        <v>#DIV/0!</v>
      </c>
      <c r="G251" s="505"/>
      <c r="H251" s="505"/>
      <c r="I251" s="506" t="e">
        <f t="shared" si="156"/>
        <v>#DIV/0!</v>
      </c>
      <c r="J251" s="507"/>
      <c r="K251" s="507"/>
      <c r="L251" s="507"/>
      <c r="M251" s="507"/>
      <c r="N251" s="507"/>
      <c r="O251" s="507"/>
      <c r="P251" s="507"/>
      <c r="Q251" s="507"/>
      <c r="R251" s="507"/>
      <c r="S251" s="507"/>
      <c r="T251" s="507"/>
      <c r="U251" s="507"/>
      <c r="V251" s="507"/>
      <c r="W251" s="507"/>
      <c r="X251" s="507"/>
      <c r="Y251" s="507"/>
      <c r="Z251" s="507"/>
      <c r="AA251" s="507"/>
      <c r="AB251" s="507"/>
      <c r="AC251" s="483"/>
      <c r="AD251" s="483"/>
      <c r="AE251" s="483"/>
      <c r="AF251" s="483"/>
      <c r="AG251" s="483"/>
      <c r="AH251" s="483"/>
      <c r="AI251" s="483"/>
      <c r="AJ251" s="483"/>
      <c r="AK251" s="483"/>
      <c r="AL251" s="483"/>
      <c r="AM251" s="483"/>
      <c r="AN251" s="483"/>
      <c r="AO251" s="483"/>
      <c r="AP251" s="483"/>
      <c r="AQ251" s="483"/>
      <c r="AR251" s="483"/>
      <c r="AS251" s="483"/>
      <c r="AT251" s="483"/>
      <c r="AU251" s="483"/>
      <c r="AV251" s="483"/>
      <c r="AW251" s="483"/>
      <c r="AX251" s="483"/>
      <c r="AY251" s="483"/>
      <c r="AZ251" s="483"/>
      <c r="BA251" s="483"/>
      <c r="BB251" s="483"/>
      <c r="BC251" s="483"/>
      <c r="BD251" s="483"/>
      <c r="BE251" s="483"/>
      <c r="BF251" s="483"/>
      <c r="BG251" s="483"/>
      <c r="BH251" s="483"/>
    </row>
    <row r="252" spans="1:60" s="484" customFormat="1" ht="22.5" customHeight="1" x14ac:dyDescent="0.25">
      <c r="A252" s="485" t="s">
        <v>220</v>
      </c>
      <c r="B252" s="486"/>
      <c r="C252" s="487">
        <f t="shared" ref="C252:H252" si="162">SUM(C253:C254)</f>
        <v>0</v>
      </c>
      <c r="D252" s="488">
        <f t="shared" si="162"/>
        <v>0</v>
      </c>
      <c r="E252" s="488">
        <f t="shared" si="162"/>
        <v>0</v>
      </c>
      <c r="F252" s="489" t="e">
        <f t="shared" si="153"/>
        <v>#DIV/0!</v>
      </c>
      <c r="G252" s="488">
        <f t="shared" si="162"/>
        <v>0</v>
      </c>
      <c r="H252" s="488">
        <f t="shared" si="162"/>
        <v>0</v>
      </c>
      <c r="I252" s="490" t="e">
        <f t="shared" si="156"/>
        <v>#DIV/0!</v>
      </c>
      <c r="J252" s="491"/>
      <c r="K252" s="491"/>
      <c r="L252" s="491"/>
      <c r="M252" s="491"/>
      <c r="N252" s="491"/>
      <c r="O252" s="491"/>
      <c r="P252" s="491"/>
      <c r="Q252" s="491"/>
      <c r="R252" s="491"/>
      <c r="S252" s="491"/>
      <c r="T252" s="491"/>
      <c r="U252" s="491"/>
      <c r="V252" s="491"/>
      <c r="W252" s="491"/>
      <c r="X252" s="491"/>
      <c r="Y252" s="491"/>
      <c r="Z252" s="491"/>
      <c r="AA252" s="491"/>
      <c r="AB252" s="491"/>
      <c r="AC252" s="483"/>
      <c r="AD252" s="483"/>
      <c r="AE252" s="483"/>
      <c r="AF252" s="483"/>
      <c r="AG252" s="483"/>
      <c r="AH252" s="483"/>
      <c r="AI252" s="483"/>
      <c r="AJ252" s="483"/>
      <c r="AK252" s="483"/>
      <c r="AL252" s="483"/>
      <c r="AM252" s="483"/>
      <c r="AN252" s="483"/>
      <c r="AO252" s="483"/>
      <c r="AP252" s="483"/>
      <c r="AQ252" s="483"/>
      <c r="AR252" s="483"/>
      <c r="AS252" s="483"/>
      <c r="AT252" s="483"/>
      <c r="AU252" s="483"/>
      <c r="AV252" s="483"/>
      <c r="AW252" s="483"/>
      <c r="AX252" s="483"/>
      <c r="AY252" s="483"/>
      <c r="AZ252" s="483"/>
      <c r="BA252" s="483"/>
      <c r="BB252" s="483"/>
      <c r="BC252" s="483"/>
      <c r="BD252" s="483"/>
      <c r="BE252" s="483"/>
      <c r="BF252" s="483"/>
      <c r="BG252" s="483"/>
      <c r="BH252" s="483"/>
    </row>
    <row r="253" spans="1:60" s="484" customFormat="1" ht="45" customHeight="1" x14ac:dyDescent="0.25">
      <c r="A253" s="492" t="s">
        <v>226</v>
      </c>
      <c r="B253" s="440">
        <v>2261000</v>
      </c>
      <c r="C253" s="493"/>
      <c r="D253" s="494">
        <f t="shared" ref="D253:D254" si="163">H253</f>
        <v>0</v>
      </c>
      <c r="E253" s="494">
        <f t="shared" ref="E253:E254" si="164">C253-D253</f>
        <v>0</v>
      </c>
      <c r="F253" s="75" t="e">
        <f t="shared" si="153"/>
        <v>#DIV/0!</v>
      </c>
      <c r="G253" s="494"/>
      <c r="H253" s="494"/>
      <c r="I253" s="495" t="e">
        <f t="shared" si="156"/>
        <v>#DIV/0!</v>
      </c>
      <c r="J253" s="496"/>
      <c r="K253" s="496"/>
      <c r="L253" s="496"/>
      <c r="M253" s="496"/>
      <c r="N253" s="496"/>
      <c r="O253" s="496"/>
      <c r="P253" s="496"/>
      <c r="Q253" s="496"/>
      <c r="R253" s="496"/>
      <c r="S253" s="496"/>
      <c r="T253" s="496"/>
      <c r="U253" s="496"/>
      <c r="V253" s="496"/>
      <c r="W253" s="496"/>
      <c r="X253" s="496"/>
      <c r="Y253" s="496"/>
      <c r="Z253" s="496"/>
      <c r="AA253" s="496"/>
      <c r="AB253" s="496"/>
      <c r="AC253" s="483"/>
      <c r="AD253" s="483"/>
      <c r="AE253" s="483"/>
      <c r="AF253" s="483"/>
      <c r="AG253" s="483"/>
      <c r="AH253" s="483"/>
      <c r="AI253" s="483"/>
      <c r="AJ253" s="483"/>
      <c r="AK253" s="483"/>
      <c r="AL253" s="483"/>
      <c r="AM253" s="483"/>
      <c r="AN253" s="483"/>
      <c r="AO253" s="483"/>
      <c r="AP253" s="483"/>
      <c r="AQ253" s="483"/>
      <c r="AR253" s="483"/>
      <c r="AS253" s="483"/>
      <c r="AT253" s="483"/>
      <c r="AU253" s="483"/>
      <c r="AV253" s="483"/>
      <c r="AW253" s="483"/>
      <c r="AX253" s="483"/>
      <c r="AY253" s="483"/>
      <c r="AZ253" s="483"/>
      <c r="BA253" s="483"/>
      <c r="BB253" s="483"/>
      <c r="BC253" s="483"/>
      <c r="BD253" s="483"/>
      <c r="BE253" s="483"/>
      <c r="BF253" s="483"/>
      <c r="BG253" s="483"/>
      <c r="BH253" s="483"/>
    </row>
    <row r="254" spans="1:60" s="484" customFormat="1" ht="36.75" customHeight="1" x14ac:dyDescent="0.25">
      <c r="A254" s="492" t="s">
        <v>197</v>
      </c>
      <c r="B254" s="440" t="s">
        <v>198</v>
      </c>
      <c r="C254" s="493"/>
      <c r="D254" s="494">
        <f t="shared" si="163"/>
        <v>0</v>
      </c>
      <c r="E254" s="494">
        <f t="shared" si="164"/>
        <v>0</v>
      </c>
      <c r="F254" s="75" t="e">
        <f t="shared" si="153"/>
        <v>#DIV/0!</v>
      </c>
      <c r="G254" s="494"/>
      <c r="H254" s="494"/>
      <c r="I254" s="495" t="e">
        <f t="shared" si="156"/>
        <v>#DIV/0!</v>
      </c>
      <c r="J254" s="496"/>
      <c r="K254" s="496"/>
      <c r="L254" s="496"/>
      <c r="M254" s="496"/>
      <c r="N254" s="496"/>
      <c r="O254" s="496"/>
      <c r="P254" s="496"/>
      <c r="Q254" s="496"/>
      <c r="R254" s="496"/>
      <c r="S254" s="496"/>
      <c r="T254" s="496"/>
      <c r="U254" s="496"/>
      <c r="V254" s="496"/>
      <c r="W254" s="496"/>
      <c r="X254" s="496"/>
      <c r="Y254" s="496"/>
      <c r="Z254" s="496"/>
      <c r="AA254" s="496"/>
      <c r="AB254" s="496"/>
      <c r="AC254" s="483"/>
      <c r="AD254" s="483"/>
      <c r="AE254" s="483"/>
      <c r="AF254" s="483"/>
      <c r="AG254" s="483"/>
      <c r="AH254" s="483"/>
      <c r="AI254" s="483"/>
      <c r="AJ254" s="483"/>
      <c r="AK254" s="483"/>
      <c r="AL254" s="483"/>
      <c r="AM254" s="483"/>
      <c r="AN254" s="483"/>
      <c r="AO254" s="483"/>
      <c r="AP254" s="483"/>
      <c r="AQ254" s="483"/>
      <c r="AR254" s="483"/>
      <c r="AS254" s="483"/>
      <c r="AT254" s="483"/>
      <c r="AU254" s="483"/>
      <c r="AV254" s="483"/>
      <c r="AW254" s="483"/>
      <c r="AX254" s="483"/>
      <c r="AY254" s="483"/>
      <c r="AZ254" s="483"/>
      <c r="BA254" s="483"/>
      <c r="BB254" s="483"/>
      <c r="BC254" s="483"/>
      <c r="BD254" s="483"/>
      <c r="BE254" s="483"/>
      <c r="BF254" s="483"/>
      <c r="BG254" s="483"/>
      <c r="BH254" s="483"/>
    </row>
    <row r="255" spans="1:60" s="484" customFormat="1" ht="22.5" customHeight="1" x14ac:dyDescent="0.25">
      <c r="A255" s="476" t="s">
        <v>218</v>
      </c>
      <c r="B255" s="477" t="s">
        <v>149</v>
      </c>
      <c r="C255" s="508">
        <f>C256+C260</f>
        <v>0</v>
      </c>
      <c r="D255" s="509">
        <f t="shared" ref="D255:H255" si="165">D256+D260</f>
        <v>0</v>
      </c>
      <c r="E255" s="509">
        <f t="shared" si="165"/>
        <v>0</v>
      </c>
      <c r="F255" s="480" t="e">
        <f t="shared" si="153"/>
        <v>#DIV/0!</v>
      </c>
      <c r="G255" s="509">
        <f t="shared" si="165"/>
        <v>0</v>
      </c>
      <c r="H255" s="509">
        <f t="shared" si="165"/>
        <v>0</v>
      </c>
      <c r="I255" s="510" t="e">
        <f t="shared" si="156"/>
        <v>#DIV/0!</v>
      </c>
      <c r="J255" s="511"/>
      <c r="K255" s="511"/>
      <c r="L255" s="511"/>
      <c r="M255" s="511"/>
      <c r="N255" s="511"/>
      <c r="O255" s="511"/>
      <c r="P255" s="511"/>
      <c r="Q255" s="511"/>
      <c r="R255" s="511"/>
      <c r="S255" s="511"/>
      <c r="T255" s="511"/>
      <c r="U255" s="511"/>
      <c r="V255" s="511"/>
      <c r="W255" s="511"/>
      <c r="X255" s="511"/>
      <c r="Y255" s="511"/>
      <c r="Z255" s="511"/>
      <c r="AA255" s="511"/>
      <c r="AB255" s="511"/>
      <c r="AC255" s="483"/>
      <c r="AD255" s="483"/>
      <c r="AE255" s="483"/>
      <c r="AF255" s="483"/>
      <c r="AG255" s="483"/>
      <c r="AH255" s="483"/>
      <c r="AI255" s="483"/>
      <c r="AJ255" s="483"/>
      <c r="AK255" s="483"/>
      <c r="AL255" s="483"/>
      <c r="AM255" s="483"/>
      <c r="AN255" s="483"/>
      <c r="AO255" s="483"/>
      <c r="AP255" s="483"/>
      <c r="AQ255" s="483"/>
      <c r="AR255" s="483"/>
      <c r="AS255" s="483"/>
      <c r="AT255" s="483"/>
      <c r="AU255" s="483"/>
      <c r="AV255" s="483"/>
      <c r="AW255" s="483"/>
      <c r="AX255" s="483"/>
      <c r="AY255" s="483"/>
      <c r="AZ255" s="483"/>
      <c r="BA255" s="483"/>
      <c r="BB255" s="483"/>
      <c r="BC255" s="483"/>
      <c r="BD255" s="483"/>
      <c r="BE255" s="483"/>
      <c r="BF255" s="483"/>
      <c r="BG255" s="483"/>
      <c r="BH255" s="483"/>
    </row>
    <row r="256" spans="1:60" s="484" customFormat="1" ht="24" customHeight="1" x14ac:dyDescent="0.25">
      <c r="A256" s="485" t="s">
        <v>31</v>
      </c>
      <c r="B256" s="486"/>
      <c r="C256" s="487">
        <f>SUM(C257:C259)</f>
        <v>0</v>
      </c>
      <c r="D256" s="488">
        <f t="shared" ref="D256:H256" si="166">SUM(D257:D259)</f>
        <v>0</v>
      </c>
      <c r="E256" s="488">
        <f t="shared" si="166"/>
        <v>0</v>
      </c>
      <c r="F256" s="489" t="e">
        <f t="shared" si="153"/>
        <v>#DIV/0!</v>
      </c>
      <c r="G256" s="488">
        <f t="shared" si="166"/>
        <v>0</v>
      </c>
      <c r="H256" s="488">
        <f t="shared" si="166"/>
        <v>0</v>
      </c>
      <c r="I256" s="490" t="e">
        <f t="shared" si="156"/>
        <v>#DIV/0!</v>
      </c>
      <c r="J256" s="491"/>
      <c r="K256" s="491"/>
      <c r="L256" s="491"/>
      <c r="M256" s="491"/>
      <c r="N256" s="491"/>
      <c r="O256" s="491"/>
      <c r="P256" s="491"/>
      <c r="Q256" s="491"/>
      <c r="R256" s="491"/>
      <c r="S256" s="491"/>
      <c r="T256" s="491"/>
      <c r="U256" s="491"/>
      <c r="V256" s="491"/>
      <c r="W256" s="491"/>
      <c r="X256" s="491"/>
      <c r="Y256" s="491"/>
      <c r="Z256" s="491"/>
      <c r="AA256" s="491"/>
      <c r="AB256" s="491"/>
      <c r="AC256" s="483"/>
      <c r="AD256" s="483"/>
      <c r="AE256" s="483"/>
      <c r="AF256" s="483"/>
      <c r="AG256" s="483"/>
      <c r="AH256" s="483"/>
      <c r="AI256" s="483"/>
      <c r="AJ256" s="483"/>
      <c r="AK256" s="483"/>
      <c r="AL256" s="483"/>
      <c r="AM256" s="483"/>
      <c r="AN256" s="483"/>
      <c r="AO256" s="483"/>
      <c r="AP256" s="483"/>
      <c r="AQ256" s="483"/>
      <c r="AR256" s="483"/>
      <c r="AS256" s="483"/>
      <c r="AT256" s="483"/>
      <c r="AU256" s="483"/>
      <c r="AV256" s="483"/>
      <c r="AW256" s="483"/>
      <c r="AX256" s="483"/>
      <c r="AY256" s="483"/>
      <c r="AZ256" s="483"/>
      <c r="BA256" s="483"/>
      <c r="BB256" s="483"/>
      <c r="BC256" s="483"/>
      <c r="BD256" s="483"/>
      <c r="BE256" s="483"/>
      <c r="BF256" s="483"/>
      <c r="BG256" s="483"/>
      <c r="BH256" s="483"/>
    </row>
    <row r="257" spans="1:60" s="484" customFormat="1" ht="43.5" customHeight="1" x14ac:dyDescent="0.25">
      <c r="A257" s="504" t="s">
        <v>227</v>
      </c>
      <c r="B257" s="440">
        <v>2260019</v>
      </c>
      <c r="C257" s="493"/>
      <c r="D257" s="512">
        <f t="shared" ref="D257:D259" si="167">H257</f>
        <v>0</v>
      </c>
      <c r="E257" s="512">
        <f t="shared" ref="E257:E259" si="168">C257-D257</f>
        <v>0</v>
      </c>
      <c r="F257" s="75" t="e">
        <f t="shared" si="153"/>
        <v>#DIV/0!</v>
      </c>
      <c r="G257" s="512"/>
      <c r="H257" s="512"/>
      <c r="I257" s="513" t="e">
        <f t="shared" si="156"/>
        <v>#DIV/0!</v>
      </c>
      <c r="J257" s="514"/>
      <c r="K257" s="514"/>
      <c r="L257" s="514"/>
      <c r="M257" s="514"/>
      <c r="N257" s="514"/>
      <c r="O257" s="514"/>
      <c r="P257" s="514"/>
      <c r="Q257" s="514"/>
      <c r="R257" s="514"/>
      <c r="S257" s="514"/>
      <c r="T257" s="514"/>
      <c r="U257" s="514"/>
      <c r="V257" s="514"/>
      <c r="W257" s="514"/>
      <c r="X257" s="514"/>
      <c r="Y257" s="514"/>
      <c r="Z257" s="514"/>
      <c r="AA257" s="514"/>
      <c r="AB257" s="514"/>
      <c r="AC257" s="483"/>
      <c r="AD257" s="483"/>
      <c r="AE257" s="483"/>
      <c r="AF257" s="483"/>
      <c r="AG257" s="483"/>
      <c r="AH257" s="483"/>
      <c r="AI257" s="483"/>
      <c r="AJ257" s="483"/>
      <c r="AK257" s="483"/>
      <c r="AL257" s="483"/>
      <c r="AM257" s="483"/>
      <c r="AN257" s="483"/>
      <c r="AO257" s="483"/>
      <c r="AP257" s="483"/>
      <c r="AQ257" s="483"/>
      <c r="AR257" s="483"/>
      <c r="AS257" s="483"/>
      <c r="AT257" s="483"/>
      <c r="AU257" s="483"/>
      <c r="AV257" s="483"/>
      <c r="AW257" s="483"/>
      <c r="AX257" s="483"/>
      <c r="AY257" s="483"/>
      <c r="AZ257" s="483"/>
      <c r="BA257" s="483"/>
      <c r="BB257" s="483"/>
      <c r="BC257" s="483"/>
      <c r="BD257" s="483"/>
      <c r="BE257" s="483"/>
      <c r="BF257" s="483"/>
      <c r="BG257" s="483"/>
      <c r="BH257" s="483"/>
    </row>
    <row r="258" spans="1:60" s="484" customFormat="1" ht="51" customHeight="1" x14ac:dyDescent="0.25">
      <c r="A258" s="492" t="s">
        <v>221</v>
      </c>
      <c r="B258" s="440">
        <v>2260050</v>
      </c>
      <c r="C258" s="493"/>
      <c r="D258" s="512">
        <f t="shared" si="167"/>
        <v>0</v>
      </c>
      <c r="E258" s="512">
        <f t="shared" si="168"/>
        <v>0</v>
      </c>
      <c r="F258" s="75" t="e">
        <f t="shared" si="153"/>
        <v>#DIV/0!</v>
      </c>
      <c r="G258" s="512"/>
      <c r="H258" s="512"/>
      <c r="I258" s="513" t="e">
        <f t="shared" si="156"/>
        <v>#DIV/0!</v>
      </c>
      <c r="J258" s="514"/>
      <c r="K258" s="514"/>
      <c r="L258" s="514"/>
      <c r="M258" s="514"/>
      <c r="N258" s="514"/>
      <c r="O258" s="514"/>
      <c r="P258" s="514"/>
      <c r="Q258" s="514"/>
      <c r="R258" s="514"/>
      <c r="S258" s="514"/>
      <c r="T258" s="514"/>
      <c r="U258" s="514"/>
      <c r="V258" s="514"/>
      <c r="W258" s="514"/>
      <c r="X258" s="514"/>
      <c r="Y258" s="514"/>
      <c r="Z258" s="514"/>
      <c r="AA258" s="514"/>
      <c r="AB258" s="514"/>
      <c r="AC258" s="483"/>
      <c r="AD258" s="483"/>
      <c r="AE258" s="483"/>
      <c r="AF258" s="483"/>
      <c r="AG258" s="483"/>
      <c r="AH258" s="483"/>
      <c r="AI258" s="483"/>
      <c r="AJ258" s="483"/>
      <c r="AK258" s="483"/>
      <c r="AL258" s="483"/>
      <c r="AM258" s="483"/>
      <c r="AN258" s="483"/>
      <c r="AO258" s="483"/>
      <c r="AP258" s="483"/>
      <c r="AQ258" s="483"/>
      <c r="AR258" s="483"/>
      <c r="AS258" s="483"/>
      <c r="AT258" s="483"/>
      <c r="AU258" s="483"/>
      <c r="AV258" s="483"/>
      <c r="AW258" s="483"/>
      <c r="AX258" s="483"/>
      <c r="AY258" s="483"/>
      <c r="AZ258" s="483"/>
      <c r="BA258" s="483"/>
      <c r="BB258" s="483"/>
      <c r="BC258" s="483"/>
      <c r="BD258" s="483"/>
      <c r="BE258" s="483"/>
      <c r="BF258" s="483"/>
      <c r="BG258" s="483"/>
      <c r="BH258" s="483"/>
    </row>
    <row r="259" spans="1:60" s="484" customFormat="1" ht="23.25" customHeight="1" x14ac:dyDescent="0.25">
      <c r="A259" s="504" t="s">
        <v>199</v>
      </c>
      <c r="B259" s="440">
        <v>2260382</v>
      </c>
      <c r="C259" s="493"/>
      <c r="D259" s="512">
        <f t="shared" si="167"/>
        <v>0</v>
      </c>
      <c r="E259" s="512">
        <f t="shared" si="168"/>
        <v>0</v>
      </c>
      <c r="F259" s="75" t="e">
        <f t="shared" si="153"/>
        <v>#DIV/0!</v>
      </c>
      <c r="G259" s="512"/>
      <c r="H259" s="512"/>
      <c r="I259" s="513" t="e">
        <f t="shared" si="156"/>
        <v>#DIV/0!</v>
      </c>
      <c r="J259" s="514"/>
      <c r="K259" s="514"/>
      <c r="L259" s="514"/>
      <c r="M259" s="514"/>
      <c r="N259" s="514"/>
      <c r="O259" s="514"/>
      <c r="P259" s="514"/>
      <c r="Q259" s="514"/>
      <c r="R259" s="514"/>
      <c r="S259" s="514"/>
      <c r="T259" s="514"/>
      <c r="U259" s="514"/>
      <c r="V259" s="514"/>
      <c r="W259" s="514"/>
      <c r="X259" s="514"/>
      <c r="Y259" s="514"/>
      <c r="Z259" s="514"/>
      <c r="AA259" s="514"/>
      <c r="AB259" s="514"/>
      <c r="AC259" s="483"/>
      <c r="AD259" s="483"/>
      <c r="AE259" s="483"/>
      <c r="AF259" s="483"/>
      <c r="AG259" s="483"/>
      <c r="AH259" s="483"/>
      <c r="AI259" s="483"/>
      <c r="AJ259" s="483"/>
      <c r="AK259" s="483"/>
      <c r="AL259" s="483"/>
      <c r="AM259" s="483"/>
      <c r="AN259" s="483"/>
      <c r="AO259" s="483"/>
      <c r="AP259" s="483"/>
      <c r="AQ259" s="483"/>
      <c r="AR259" s="483"/>
      <c r="AS259" s="483"/>
      <c r="AT259" s="483"/>
      <c r="AU259" s="483"/>
      <c r="AV259" s="483"/>
      <c r="AW259" s="483"/>
      <c r="AX259" s="483"/>
      <c r="AY259" s="483"/>
      <c r="AZ259" s="483"/>
      <c r="BA259" s="483"/>
      <c r="BB259" s="483"/>
      <c r="BC259" s="483"/>
      <c r="BD259" s="483"/>
      <c r="BE259" s="483"/>
      <c r="BF259" s="483"/>
      <c r="BG259" s="483"/>
      <c r="BH259" s="483"/>
    </row>
    <row r="260" spans="1:60" s="484" customFormat="1" ht="29.25" customHeight="1" x14ac:dyDescent="0.25">
      <c r="A260" s="515" t="s">
        <v>228</v>
      </c>
      <c r="B260" s="486"/>
      <c r="C260" s="516">
        <f>C261</f>
        <v>0</v>
      </c>
      <c r="D260" s="517">
        <f t="shared" ref="D260:H260" si="169">D261</f>
        <v>0</v>
      </c>
      <c r="E260" s="517">
        <f t="shared" si="169"/>
        <v>0</v>
      </c>
      <c r="F260" s="489" t="e">
        <f t="shared" si="153"/>
        <v>#DIV/0!</v>
      </c>
      <c r="G260" s="517">
        <f t="shared" si="169"/>
        <v>0</v>
      </c>
      <c r="H260" s="517">
        <f t="shared" si="169"/>
        <v>0</v>
      </c>
      <c r="I260" s="518" t="e">
        <f t="shared" si="156"/>
        <v>#DIV/0!</v>
      </c>
      <c r="J260" s="519"/>
      <c r="K260" s="519"/>
      <c r="L260" s="519"/>
      <c r="M260" s="519"/>
      <c r="N260" s="519"/>
      <c r="O260" s="519"/>
      <c r="P260" s="519"/>
      <c r="Q260" s="519"/>
      <c r="R260" s="519"/>
      <c r="S260" s="519"/>
      <c r="T260" s="519"/>
      <c r="U260" s="519"/>
      <c r="V260" s="519"/>
      <c r="W260" s="519"/>
      <c r="X260" s="519"/>
      <c r="Y260" s="519"/>
      <c r="Z260" s="519"/>
      <c r="AA260" s="519"/>
      <c r="AB260" s="519"/>
      <c r="AC260" s="483"/>
      <c r="AD260" s="483"/>
      <c r="AE260" s="483"/>
      <c r="AF260" s="483"/>
      <c r="AG260" s="483"/>
      <c r="AH260" s="483"/>
      <c r="AI260" s="483"/>
      <c r="AJ260" s="483"/>
      <c r="AK260" s="483"/>
      <c r="AL260" s="483"/>
      <c r="AM260" s="483"/>
      <c r="AN260" s="483"/>
      <c r="AO260" s="483"/>
      <c r="AP260" s="483"/>
      <c r="AQ260" s="483"/>
      <c r="AR260" s="483"/>
      <c r="AS260" s="483"/>
      <c r="AT260" s="483"/>
      <c r="AU260" s="483"/>
      <c r="AV260" s="483"/>
      <c r="AW260" s="483"/>
      <c r="AX260" s="483"/>
      <c r="AY260" s="483"/>
      <c r="AZ260" s="483"/>
      <c r="BA260" s="483"/>
      <c r="BB260" s="483"/>
      <c r="BC260" s="483"/>
      <c r="BD260" s="483"/>
      <c r="BE260" s="483"/>
      <c r="BF260" s="483"/>
      <c r="BG260" s="483"/>
      <c r="BH260" s="483"/>
    </row>
    <row r="261" spans="1:60" s="484" customFormat="1" ht="29.25" customHeight="1" x14ac:dyDescent="0.25">
      <c r="A261" s="520" t="s">
        <v>202</v>
      </c>
      <c r="B261" s="440">
        <v>3100267</v>
      </c>
      <c r="C261" s="493">
        <f>0+315200-315200</f>
        <v>0</v>
      </c>
      <c r="D261" s="494">
        <f>H261</f>
        <v>0</v>
      </c>
      <c r="E261" s="494">
        <f>C261-D261</f>
        <v>0</v>
      </c>
      <c r="F261" s="75" t="e">
        <f t="shared" si="153"/>
        <v>#DIV/0!</v>
      </c>
      <c r="G261" s="494"/>
      <c r="H261" s="494"/>
      <c r="I261" s="495" t="e">
        <f t="shared" si="156"/>
        <v>#DIV/0!</v>
      </c>
      <c r="J261" s="496"/>
      <c r="K261" s="496"/>
      <c r="L261" s="496"/>
      <c r="M261" s="496"/>
      <c r="N261" s="496"/>
      <c r="O261" s="496"/>
      <c r="P261" s="496"/>
      <c r="Q261" s="496"/>
      <c r="R261" s="496"/>
      <c r="S261" s="496"/>
      <c r="T261" s="496"/>
      <c r="U261" s="496"/>
      <c r="V261" s="496"/>
      <c r="W261" s="496"/>
      <c r="X261" s="496"/>
      <c r="Y261" s="496"/>
      <c r="Z261" s="496"/>
      <c r="AA261" s="496"/>
      <c r="AB261" s="496"/>
      <c r="AC261" s="483"/>
      <c r="AD261" s="483"/>
      <c r="AE261" s="483"/>
      <c r="AF261" s="483"/>
      <c r="AG261" s="483"/>
      <c r="AH261" s="483"/>
      <c r="AI261" s="483"/>
      <c r="AJ261" s="483"/>
      <c r="AK261" s="483"/>
      <c r="AL261" s="483"/>
      <c r="AM261" s="483"/>
      <c r="AN261" s="483"/>
      <c r="AO261" s="483"/>
      <c r="AP261" s="483"/>
      <c r="AQ261" s="483"/>
      <c r="AR261" s="483"/>
      <c r="AS261" s="483"/>
      <c r="AT261" s="483"/>
      <c r="AU261" s="483"/>
      <c r="AV261" s="483"/>
      <c r="AW261" s="483"/>
      <c r="AX261" s="483"/>
      <c r="AY261" s="483"/>
      <c r="AZ261" s="483"/>
      <c r="BA261" s="483"/>
      <c r="BB261" s="483"/>
      <c r="BC261" s="483"/>
      <c r="BD261" s="483"/>
      <c r="BE261" s="483"/>
      <c r="BF261" s="483"/>
      <c r="BG261" s="483"/>
      <c r="BH261" s="483"/>
    </row>
    <row r="262" spans="1:60" s="484" customFormat="1" ht="24.75" customHeight="1" x14ac:dyDescent="0.25">
      <c r="A262" s="476" t="s">
        <v>229</v>
      </c>
      <c r="B262" s="477" t="s">
        <v>161</v>
      </c>
      <c r="C262" s="502">
        <f t="shared" ref="C262:H262" si="170">C263+C267</f>
        <v>0</v>
      </c>
      <c r="D262" s="479">
        <f t="shared" si="170"/>
        <v>0</v>
      </c>
      <c r="E262" s="479">
        <f t="shared" si="170"/>
        <v>0</v>
      </c>
      <c r="F262" s="480" t="e">
        <f t="shared" si="153"/>
        <v>#DIV/0!</v>
      </c>
      <c r="G262" s="479">
        <f t="shared" si="170"/>
        <v>0</v>
      </c>
      <c r="H262" s="479">
        <f t="shared" si="170"/>
        <v>0</v>
      </c>
      <c r="I262" s="481" t="e">
        <f t="shared" si="156"/>
        <v>#DIV/0!</v>
      </c>
      <c r="J262" s="482"/>
      <c r="K262" s="482"/>
      <c r="L262" s="482"/>
      <c r="M262" s="482"/>
      <c r="N262" s="482"/>
      <c r="O262" s="482"/>
      <c r="P262" s="482"/>
      <c r="Q262" s="482"/>
      <c r="R262" s="482"/>
      <c r="S262" s="482"/>
      <c r="T262" s="482"/>
      <c r="U262" s="482"/>
      <c r="V262" s="482"/>
      <c r="W262" s="482"/>
      <c r="X262" s="482"/>
      <c r="Y262" s="482"/>
      <c r="Z262" s="482"/>
      <c r="AA262" s="482"/>
      <c r="AB262" s="482"/>
      <c r="AC262" s="483"/>
      <c r="AD262" s="483"/>
      <c r="AE262" s="483"/>
      <c r="AF262" s="483"/>
      <c r="AG262" s="483"/>
      <c r="AH262" s="483"/>
      <c r="AI262" s="483"/>
      <c r="AJ262" s="483"/>
      <c r="AK262" s="483"/>
      <c r="AL262" s="483"/>
      <c r="AM262" s="483"/>
      <c r="AN262" s="483"/>
      <c r="AO262" s="483"/>
      <c r="AP262" s="483"/>
      <c r="AQ262" s="483"/>
      <c r="AR262" s="483"/>
      <c r="AS262" s="483"/>
      <c r="AT262" s="483"/>
      <c r="AU262" s="483"/>
      <c r="AV262" s="483"/>
      <c r="AW262" s="483"/>
      <c r="AX262" s="483"/>
      <c r="AY262" s="483"/>
      <c r="AZ262" s="483"/>
      <c r="BA262" s="483"/>
      <c r="BB262" s="483"/>
      <c r="BC262" s="483"/>
      <c r="BD262" s="483"/>
      <c r="BE262" s="483"/>
      <c r="BF262" s="483"/>
      <c r="BG262" s="483"/>
      <c r="BH262" s="483"/>
    </row>
    <row r="263" spans="1:60" s="484" customFormat="1" ht="24.75" customHeight="1" x14ac:dyDescent="0.25">
      <c r="A263" s="485" t="s">
        <v>31</v>
      </c>
      <c r="B263" s="486"/>
      <c r="C263" s="521">
        <f t="shared" ref="C263:H263" si="171">SUM(C264:C266)</f>
        <v>0</v>
      </c>
      <c r="D263" s="517">
        <f t="shared" si="171"/>
        <v>0</v>
      </c>
      <c r="E263" s="517">
        <f t="shared" si="171"/>
        <v>0</v>
      </c>
      <c r="F263" s="489" t="e">
        <f t="shared" si="153"/>
        <v>#DIV/0!</v>
      </c>
      <c r="G263" s="517">
        <f t="shared" si="171"/>
        <v>0</v>
      </c>
      <c r="H263" s="517">
        <f t="shared" si="171"/>
        <v>0</v>
      </c>
      <c r="I263" s="518" t="e">
        <f t="shared" si="156"/>
        <v>#DIV/0!</v>
      </c>
      <c r="J263" s="519"/>
      <c r="K263" s="519"/>
      <c r="L263" s="519"/>
      <c r="M263" s="519"/>
      <c r="N263" s="519"/>
      <c r="O263" s="519"/>
      <c r="P263" s="519"/>
      <c r="Q263" s="519"/>
      <c r="R263" s="519"/>
      <c r="S263" s="519"/>
      <c r="T263" s="519"/>
      <c r="U263" s="519"/>
      <c r="V263" s="519"/>
      <c r="W263" s="519"/>
      <c r="X263" s="519"/>
      <c r="Y263" s="519"/>
      <c r="Z263" s="519"/>
      <c r="AA263" s="519"/>
      <c r="AB263" s="519"/>
      <c r="AC263" s="483"/>
      <c r="AD263" s="483"/>
      <c r="AE263" s="483"/>
      <c r="AF263" s="483"/>
      <c r="AG263" s="483"/>
      <c r="AH263" s="483"/>
      <c r="AI263" s="483"/>
      <c r="AJ263" s="483"/>
      <c r="AK263" s="483"/>
      <c r="AL263" s="483"/>
      <c r="AM263" s="483"/>
      <c r="AN263" s="483"/>
      <c r="AO263" s="483"/>
      <c r="AP263" s="483"/>
      <c r="AQ263" s="483"/>
      <c r="AR263" s="483"/>
      <c r="AS263" s="483"/>
      <c r="AT263" s="483"/>
      <c r="AU263" s="483"/>
      <c r="AV263" s="483"/>
      <c r="AW263" s="483"/>
      <c r="AX263" s="483"/>
      <c r="AY263" s="483"/>
      <c r="AZ263" s="483"/>
      <c r="BA263" s="483"/>
      <c r="BB263" s="483"/>
      <c r="BC263" s="483"/>
      <c r="BD263" s="483"/>
      <c r="BE263" s="483"/>
      <c r="BF263" s="483"/>
      <c r="BG263" s="483"/>
      <c r="BH263" s="483"/>
    </row>
    <row r="264" spans="1:60" s="484" customFormat="1" ht="38.25" customHeight="1" x14ac:dyDescent="0.25">
      <c r="A264" s="504" t="s">
        <v>227</v>
      </c>
      <c r="B264" s="440">
        <v>2260019</v>
      </c>
      <c r="C264" s="493"/>
      <c r="D264" s="505">
        <f t="shared" ref="D264:D266" si="172">H264</f>
        <v>0</v>
      </c>
      <c r="E264" s="505">
        <f t="shared" ref="E264:E266" si="173">C264-D264</f>
        <v>0</v>
      </c>
      <c r="F264" s="75" t="e">
        <f t="shared" si="153"/>
        <v>#DIV/0!</v>
      </c>
      <c r="G264" s="505"/>
      <c r="H264" s="505"/>
      <c r="I264" s="506" t="e">
        <f t="shared" si="156"/>
        <v>#DIV/0!</v>
      </c>
      <c r="J264" s="507"/>
      <c r="K264" s="507"/>
      <c r="L264" s="507"/>
      <c r="M264" s="507"/>
      <c r="N264" s="507"/>
      <c r="O264" s="507"/>
      <c r="P264" s="507"/>
      <c r="Q264" s="507"/>
      <c r="R264" s="507"/>
      <c r="S264" s="507"/>
      <c r="T264" s="507"/>
      <c r="U264" s="507"/>
      <c r="V264" s="507"/>
      <c r="W264" s="507"/>
      <c r="X264" s="507"/>
      <c r="Y264" s="507"/>
      <c r="Z264" s="507"/>
      <c r="AA264" s="507"/>
      <c r="AB264" s="507"/>
      <c r="AC264" s="483"/>
      <c r="AD264" s="483"/>
      <c r="AE264" s="483"/>
      <c r="AF264" s="483"/>
      <c r="AG264" s="483"/>
      <c r="AH264" s="483"/>
      <c r="AI264" s="483"/>
      <c r="AJ264" s="483"/>
      <c r="AK264" s="483"/>
      <c r="AL264" s="483"/>
      <c r="AM264" s="483"/>
      <c r="AN264" s="483"/>
      <c r="AO264" s="483"/>
      <c r="AP264" s="483"/>
      <c r="AQ264" s="483"/>
      <c r="AR264" s="483"/>
      <c r="AS264" s="483"/>
      <c r="AT264" s="483"/>
      <c r="AU264" s="483"/>
      <c r="AV264" s="483"/>
      <c r="AW264" s="483"/>
      <c r="AX264" s="483"/>
      <c r="AY264" s="483"/>
      <c r="AZ264" s="483"/>
      <c r="BA264" s="483"/>
      <c r="BB264" s="483"/>
      <c r="BC264" s="483"/>
      <c r="BD264" s="483"/>
      <c r="BE264" s="483"/>
      <c r="BF264" s="483"/>
      <c r="BG264" s="483"/>
      <c r="BH264" s="483"/>
    </row>
    <row r="265" spans="1:60" s="484" customFormat="1" ht="62.25" customHeight="1" x14ac:dyDescent="0.25">
      <c r="A265" s="492" t="s">
        <v>221</v>
      </c>
      <c r="B265" s="440">
        <v>2260050</v>
      </c>
      <c r="C265" s="493"/>
      <c r="D265" s="512">
        <f t="shared" si="172"/>
        <v>0</v>
      </c>
      <c r="E265" s="512">
        <f t="shared" si="173"/>
        <v>0</v>
      </c>
      <c r="F265" s="75" t="e">
        <f t="shared" si="153"/>
        <v>#DIV/0!</v>
      </c>
      <c r="G265" s="512"/>
      <c r="H265" s="512"/>
      <c r="I265" s="513" t="e">
        <f t="shared" si="156"/>
        <v>#DIV/0!</v>
      </c>
      <c r="J265" s="514"/>
      <c r="K265" s="514"/>
      <c r="L265" s="514"/>
      <c r="M265" s="514"/>
      <c r="N265" s="514"/>
      <c r="O265" s="514"/>
      <c r="P265" s="514"/>
      <c r="Q265" s="514"/>
      <c r="R265" s="514"/>
      <c r="S265" s="514"/>
      <c r="T265" s="514"/>
      <c r="U265" s="514"/>
      <c r="V265" s="514"/>
      <c r="W265" s="514"/>
      <c r="X265" s="514"/>
      <c r="Y265" s="514"/>
      <c r="Z265" s="514"/>
      <c r="AA265" s="514"/>
      <c r="AB265" s="514"/>
      <c r="AC265" s="483"/>
      <c r="AD265" s="483"/>
      <c r="AE265" s="483"/>
      <c r="AF265" s="483"/>
      <c r="AG265" s="483"/>
      <c r="AH265" s="483"/>
      <c r="AI265" s="483"/>
      <c r="AJ265" s="483"/>
      <c r="AK265" s="483"/>
      <c r="AL265" s="483"/>
      <c r="AM265" s="483"/>
      <c r="AN265" s="483"/>
      <c r="AO265" s="483"/>
      <c r="AP265" s="483"/>
      <c r="AQ265" s="483"/>
      <c r="AR265" s="483"/>
      <c r="AS265" s="483"/>
      <c r="AT265" s="483"/>
      <c r="AU265" s="483"/>
      <c r="AV265" s="483"/>
      <c r="AW265" s="483"/>
      <c r="AX265" s="483"/>
      <c r="AY265" s="483"/>
      <c r="AZ265" s="483"/>
      <c r="BA265" s="483"/>
      <c r="BB265" s="483"/>
      <c r="BC265" s="483"/>
      <c r="BD265" s="483"/>
      <c r="BE265" s="483"/>
      <c r="BF265" s="483"/>
      <c r="BG265" s="483"/>
      <c r="BH265" s="483"/>
    </row>
    <row r="266" spans="1:60" s="484" customFormat="1" ht="36.75" customHeight="1" x14ac:dyDescent="0.25">
      <c r="A266" s="504" t="s">
        <v>199</v>
      </c>
      <c r="B266" s="440">
        <v>2260382</v>
      </c>
      <c r="C266" s="493"/>
      <c r="D266" s="512">
        <f t="shared" si="172"/>
        <v>0</v>
      </c>
      <c r="E266" s="512">
        <f t="shared" si="173"/>
        <v>0</v>
      </c>
      <c r="F266" s="75" t="e">
        <f t="shared" si="153"/>
        <v>#DIV/0!</v>
      </c>
      <c r="G266" s="512"/>
      <c r="H266" s="512"/>
      <c r="I266" s="513" t="e">
        <f t="shared" si="156"/>
        <v>#DIV/0!</v>
      </c>
      <c r="J266" s="514"/>
      <c r="K266" s="514"/>
      <c r="L266" s="514"/>
      <c r="M266" s="514"/>
      <c r="N266" s="514"/>
      <c r="O266" s="514"/>
      <c r="P266" s="514"/>
      <c r="Q266" s="514"/>
      <c r="R266" s="514"/>
      <c r="S266" s="514"/>
      <c r="T266" s="514"/>
      <c r="U266" s="514"/>
      <c r="V266" s="514"/>
      <c r="W266" s="514"/>
      <c r="X266" s="514"/>
      <c r="Y266" s="514"/>
      <c r="Z266" s="514"/>
      <c r="AA266" s="514"/>
      <c r="AB266" s="514"/>
      <c r="AC266" s="483"/>
      <c r="AD266" s="483"/>
      <c r="AE266" s="483"/>
      <c r="AF266" s="483"/>
      <c r="AG266" s="483"/>
      <c r="AH266" s="483"/>
      <c r="AI266" s="483"/>
      <c r="AJ266" s="483"/>
      <c r="AK266" s="483"/>
      <c r="AL266" s="483"/>
      <c r="AM266" s="483"/>
      <c r="AN266" s="483"/>
      <c r="AO266" s="483"/>
      <c r="AP266" s="483"/>
      <c r="AQ266" s="483"/>
      <c r="AR266" s="483"/>
      <c r="AS266" s="483"/>
      <c r="AT266" s="483"/>
      <c r="AU266" s="483"/>
      <c r="AV266" s="483"/>
      <c r="AW266" s="483"/>
      <c r="AX266" s="483"/>
      <c r="AY266" s="483"/>
      <c r="AZ266" s="483"/>
      <c r="BA266" s="483"/>
      <c r="BB266" s="483"/>
      <c r="BC266" s="483"/>
      <c r="BD266" s="483"/>
      <c r="BE266" s="483"/>
      <c r="BF266" s="483"/>
      <c r="BG266" s="483"/>
      <c r="BH266" s="483"/>
    </row>
    <row r="267" spans="1:60" s="484" customFormat="1" ht="15.75" customHeight="1" x14ac:dyDescent="0.25">
      <c r="A267" s="515" t="s">
        <v>228</v>
      </c>
      <c r="B267" s="486"/>
      <c r="C267" s="522">
        <f t="shared" ref="C267:H267" si="174">C268</f>
        <v>0</v>
      </c>
      <c r="D267" s="523">
        <f t="shared" si="174"/>
        <v>0</v>
      </c>
      <c r="E267" s="523">
        <f t="shared" si="174"/>
        <v>0</v>
      </c>
      <c r="F267" s="489" t="e">
        <f t="shared" si="153"/>
        <v>#DIV/0!</v>
      </c>
      <c r="G267" s="523">
        <f t="shared" si="174"/>
        <v>0</v>
      </c>
      <c r="H267" s="523">
        <f t="shared" si="174"/>
        <v>0</v>
      </c>
      <c r="I267" s="524" t="e">
        <f t="shared" si="156"/>
        <v>#DIV/0!</v>
      </c>
      <c r="J267" s="525"/>
      <c r="K267" s="525"/>
      <c r="L267" s="525"/>
      <c r="M267" s="525"/>
      <c r="N267" s="525"/>
      <c r="O267" s="525"/>
      <c r="P267" s="525"/>
      <c r="Q267" s="525"/>
      <c r="R267" s="525"/>
      <c r="S267" s="525"/>
      <c r="T267" s="525"/>
      <c r="U267" s="525"/>
      <c r="V267" s="525"/>
      <c r="W267" s="525"/>
      <c r="X267" s="525"/>
      <c r="Y267" s="525"/>
      <c r="Z267" s="525"/>
      <c r="AA267" s="525"/>
      <c r="AB267" s="525"/>
      <c r="AC267" s="483"/>
      <c r="AD267" s="483"/>
      <c r="AE267" s="483"/>
      <c r="AF267" s="483"/>
      <c r="AG267" s="483"/>
      <c r="AH267" s="483"/>
      <c r="AI267" s="483"/>
      <c r="AJ267" s="483"/>
      <c r="AK267" s="483"/>
      <c r="AL267" s="483"/>
      <c r="AM267" s="483"/>
      <c r="AN267" s="483"/>
      <c r="AO267" s="483"/>
      <c r="AP267" s="483"/>
      <c r="AQ267" s="483"/>
      <c r="AR267" s="483"/>
      <c r="AS267" s="483"/>
      <c r="AT267" s="483"/>
      <c r="AU267" s="483"/>
      <c r="AV267" s="483"/>
      <c r="AW267" s="483"/>
      <c r="AX267" s="483"/>
      <c r="AY267" s="483"/>
      <c r="AZ267" s="483"/>
      <c r="BA267" s="483"/>
      <c r="BB267" s="483"/>
      <c r="BC267" s="483"/>
      <c r="BD267" s="483"/>
      <c r="BE267" s="483"/>
      <c r="BF267" s="483"/>
      <c r="BG267" s="483"/>
      <c r="BH267" s="483"/>
    </row>
    <row r="268" spans="1:60" s="484" customFormat="1" ht="27.75" customHeight="1" x14ac:dyDescent="0.25">
      <c r="A268" s="520" t="s">
        <v>202</v>
      </c>
      <c r="B268" s="526">
        <v>3100267</v>
      </c>
      <c r="C268" s="493"/>
      <c r="D268" s="512">
        <f>H268</f>
        <v>0</v>
      </c>
      <c r="E268" s="512">
        <f>C268-D268</f>
        <v>0</v>
      </c>
      <c r="F268" s="75" t="e">
        <f t="shared" si="153"/>
        <v>#DIV/0!</v>
      </c>
      <c r="G268" s="512"/>
      <c r="H268" s="512"/>
      <c r="I268" s="513" t="e">
        <f t="shared" si="156"/>
        <v>#DIV/0!</v>
      </c>
      <c r="J268" s="514"/>
      <c r="K268" s="514"/>
      <c r="L268" s="514"/>
      <c r="M268" s="514"/>
      <c r="N268" s="514"/>
      <c r="O268" s="514"/>
      <c r="P268" s="514"/>
      <c r="Q268" s="514"/>
      <c r="R268" s="514"/>
      <c r="S268" s="514"/>
      <c r="T268" s="514"/>
      <c r="U268" s="514"/>
      <c r="V268" s="514"/>
      <c r="W268" s="514"/>
      <c r="X268" s="514"/>
      <c r="Y268" s="514"/>
      <c r="Z268" s="514"/>
      <c r="AA268" s="514"/>
      <c r="AB268" s="514"/>
      <c r="AC268" s="483"/>
      <c r="AD268" s="483"/>
      <c r="AE268" s="483"/>
      <c r="AF268" s="483"/>
      <c r="AG268" s="483"/>
      <c r="AH268" s="483"/>
      <c r="AI268" s="483"/>
      <c r="AJ268" s="483"/>
      <c r="AK268" s="483"/>
      <c r="AL268" s="483"/>
      <c r="AM268" s="483"/>
      <c r="AN268" s="483"/>
      <c r="AO268" s="483"/>
      <c r="AP268" s="483"/>
      <c r="AQ268" s="483"/>
      <c r="AR268" s="483"/>
      <c r="AS268" s="483"/>
      <c r="AT268" s="483"/>
      <c r="AU268" s="483"/>
      <c r="AV268" s="483"/>
      <c r="AW268" s="483"/>
      <c r="AX268" s="483"/>
      <c r="AY268" s="483"/>
      <c r="AZ268" s="483"/>
      <c r="BA268" s="483"/>
      <c r="BB268" s="483"/>
      <c r="BC268" s="483"/>
      <c r="BD268" s="483"/>
      <c r="BE268" s="483"/>
      <c r="BF268" s="483"/>
      <c r="BG268" s="483"/>
      <c r="BH268" s="483"/>
    </row>
    <row r="269" spans="1:60" s="475" customFormat="1" ht="36.75" customHeight="1" x14ac:dyDescent="0.25">
      <c r="A269" s="527" t="s">
        <v>230</v>
      </c>
      <c r="B269" s="528"/>
      <c r="C269" s="529"/>
      <c r="D269" s="530">
        <f t="shared" ref="D269:H269" si="175">C243+C247</f>
        <v>0</v>
      </c>
      <c r="E269" s="531">
        <f t="shared" si="175"/>
        <v>0</v>
      </c>
      <c r="F269" s="532" t="e">
        <f>D269/C269*100</f>
        <v>#DIV/0!</v>
      </c>
      <c r="G269" s="531" t="e">
        <f t="shared" si="175"/>
        <v>#DIV/0!</v>
      </c>
      <c r="H269" s="531">
        <f t="shared" si="175"/>
        <v>0</v>
      </c>
      <c r="I269" s="533" t="e">
        <f t="shared" si="156"/>
        <v>#DIV/0!</v>
      </c>
      <c r="J269" s="534"/>
      <c r="K269" s="534"/>
      <c r="L269" s="534"/>
      <c r="M269" s="534"/>
      <c r="N269" s="534"/>
      <c r="O269" s="534"/>
      <c r="P269" s="534"/>
      <c r="Q269" s="534"/>
      <c r="R269" s="534"/>
      <c r="S269" s="534"/>
      <c r="T269" s="534"/>
      <c r="U269" s="534"/>
      <c r="V269" s="534"/>
      <c r="W269" s="534"/>
      <c r="X269" s="534"/>
      <c r="Y269" s="534"/>
      <c r="Z269" s="534"/>
      <c r="AA269" s="534"/>
      <c r="AB269" s="534"/>
      <c r="AC269" s="474"/>
      <c r="AD269" s="474"/>
      <c r="AE269" s="474"/>
      <c r="AF269" s="474"/>
      <c r="AG269" s="474"/>
      <c r="AH269" s="474"/>
      <c r="AI269" s="474"/>
      <c r="AJ269" s="474"/>
      <c r="AK269" s="474"/>
      <c r="AL269" s="474"/>
      <c r="AM269" s="474"/>
      <c r="AN269" s="474"/>
      <c r="AO269" s="474"/>
      <c r="AP269" s="474"/>
      <c r="AQ269" s="474"/>
      <c r="AR269" s="474"/>
      <c r="AS269" s="474"/>
      <c r="AT269" s="474"/>
      <c r="AU269" s="474"/>
      <c r="AV269" s="474"/>
      <c r="AW269" s="474"/>
      <c r="AX269" s="474"/>
      <c r="AY269" s="474"/>
      <c r="AZ269" s="474"/>
      <c r="BA269" s="474"/>
      <c r="BB269" s="474"/>
      <c r="BC269" s="474"/>
      <c r="BD269" s="474"/>
      <c r="BE269" s="474"/>
      <c r="BF269" s="474"/>
      <c r="BG269" s="474"/>
      <c r="BH269" s="474"/>
    </row>
    <row r="270" spans="1:60" s="540" customFormat="1" ht="36.75" customHeight="1" x14ac:dyDescent="0.25">
      <c r="A270" s="535"/>
      <c r="B270" s="536"/>
      <c r="C270" s="536"/>
      <c r="D270" s="537"/>
      <c r="E270" s="538"/>
      <c r="F270" s="538"/>
      <c r="G270" s="538"/>
      <c r="H270" s="538"/>
      <c r="I270" s="539"/>
      <c r="J270" s="539"/>
      <c r="K270" s="539"/>
      <c r="L270" s="539"/>
      <c r="M270" s="539"/>
      <c r="N270" s="539"/>
      <c r="O270" s="539"/>
      <c r="P270" s="539"/>
      <c r="Q270" s="539"/>
      <c r="R270" s="539"/>
      <c r="S270" s="539"/>
      <c r="T270" s="539"/>
      <c r="U270" s="539"/>
      <c r="V270" s="539"/>
      <c r="W270" s="539"/>
      <c r="X270" s="539"/>
      <c r="Y270" s="539"/>
      <c r="Z270" s="539"/>
      <c r="AA270" s="539"/>
      <c r="AB270" s="539"/>
    </row>
  </sheetData>
  <mergeCells count="12">
    <mergeCell ref="A65:A66"/>
    <mergeCell ref="B65:F65"/>
    <mergeCell ref="G65:I65"/>
    <mergeCell ref="D242:F242"/>
    <mergeCell ref="B1:I1"/>
    <mergeCell ref="B2:H2"/>
    <mergeCell ref="A15:A16"/>
    <mergeCell ref="B15:F15"/>
    <mergeCell ref="G15:I15"/>
    <mergeCell ref="A53:A54"/>
    <mergeCell ref="B53:F53"/>
    <mergeCell ref="G53:I53"/>
  </mergeCells>
  <pageMargins left="0.23622047244094491" right="0.23622047244094491" top="0.74803149606299213" bottom="0.74803149606299213" header="0.31496062992125984" footer="0.31496062992125984"/>
  <pageSetup paperSize="9" scale="10" firstPageNumber="0" orientation="landscape" r:id="rId1"/>
  <rowBreaks count="1" manualBreakCount="1">
    <brk id="15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СШ 11</vt:lpstr>
      <vt:lpstr>'СШ 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Kab14-002</dc:creator>
  <cp:lastModifiedBy>Светлана</cp:lastModifiedBy>
  <dcterms:created xsi:type="dcterms:W3CDTF">2024-01-18T13:44:05Z</dcterms:created>
  <dcterms:modified xsi:type="dcterms:W3CDTF">2024-01-26T05:19:34Z</dcterms:modified>
</cp:coreProperties>
</file>