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75" yWindow="0" windowWidth="29040" windowHeight="12405" tabRatio="982"/>
  </bookViews>
  <sheets>
    <sheet name="СШ 11" sheetId="10" r:id="rId1"/>
  </sheets>
  <definedNames>
    <definedName name="_xlnm.Print_Area" localSheetId="0">'СШ 11'!$A$1:$I$271</definedName>
  </definedNames>
  <calcPr calcId="145621"/>
</workbook>
</file>

<file path=xl/calcChain.xml><?xml version="1.0" encoding="utf-8"?>
<calcChain xmlns="http://schemas.openxmlformats.org/spreadsheetml/2006/main">
  <c r="L17" i="10" l="1"/>
  <c r="L18" i="10"/>
  <c r="L62" i="10"/>
  <c r="L63" i="10"/>
  <c r="L77" i="10"/>
  <c r="L78" i="10"/>
  <c r="L120" i="10"/>
  <c r="L172" i="10"/>
  <c r="L183" i="10"/>
  <c r="L193" i="10"/>
  <c r="H20" i="10" l="1"/>
  <c r="D75" i="10" l="1"/>
  <c r="L75" i="10" s="1"/>
  <c r="D74" i="10"/>
  <c r="L74" i="10" s="1"/>
  <c r="D72" i="10"/>
  <c r="L72" i="10" s="1"/>
  <c r="D71" i="10"/>
  <c r="L71" i="10" s="1"/>
  <c r="I183" i="10" l="1"/>
  <c r="H181" i="10"/>
  <c r="G181" i="10"/>
  <c r="F183" i="10"/>
  <c r="C181" i="10"/>
  <c r="I181" i="10" l="1"/>
  <c r="G145" i="10"/>
  <c r="G176" i="10"/>
  <c r="G165" i="10"/>
  <c r="G161" i="10"/>
  <c r="G127" i="10"/>
  <c r="G114" i="10"/>
  <c r="G112" i="10"/>
  <c r="G110" i="10"/>
  <c r="G94" i="10"/>
  <c r="G95" i="10"/>
  <c r="G96" i="10"/>
  <c r="G93" i="10"/>
  <c r="G89" i="10"/>
  <c r="G85" i="10"/>
  <c r="G72" i="10"/>
  <c r="G71" i="10"/>
  <c r="G69" i="10"/>
  <c r="G68" i="10"/>
  <c r="H168" i="10" l="1"/>
  <c r="G168" i="10"/>
  <c r="C168" i="10"/>
  <c r="C109" i="10" l="1"/>
  <c r="I120" i="10"/>
  <c r="F120" i="10"/>
  <c r="E120" i="10"/>
  <c r="H156" i="10" l="1"/>
  <c r="E75" i="10" l="1"/>
  <c r="F74" i="10"/>
  <c r="F75" i="10"/>
  <c r="E74" i="10"/>
  <c r="I74" i="10"/>
  <c r="I75" i="10"/>
  <c r="G73" i="10"/>
  <c r="H73" i="10"/>
  <c r="C73" i="10"/>
  <c r="C70" i="10"/>
  <c r="I73" i="10" l="1"/>
  <c r="F73" i="10"/>
  <c r="D73" i="10"/>
  <c r="L73" i="10" s="1"/>
  <c r="E73" i="10"/>
  <c r="H217" i="10" l="1"/>
  <c r="G217" i="10"/>
  <c r="C217" i="10"/>
  <c r="I219" i="10"/>
  <c r="D219" i="10"/>
  <c r="L219" i="10" s="1"/>
  <c r="F219" i="10" l="1"/>
  <c r="E219" i="10"/>
  <c r="I217" i="10"/>
  <c r="I268" i="10"/>
  <c r="I267" i="10"/>
  <c r="H266" i="10"/>
  <c r="G266" i="10"/>
  <c r="D268" i="10"/>
  <c r="D267" i="10"/>
  <c r="C266" i="10"/>
  <c r="I266" i="10" l="1"/>
  <c r="E267" i="10"/>
  <c r="L267" i="10"/>
  <c r="E268" i="10"/>
  <c r="L268" i="10"/>
  <c r="D266" i="10"/>
  <c r="L266" i="10" s="1"/>
  <c r="F267" i="10"/>
  <c r="F268" i="10"/>
  <c r="E266" i="10"/>
  <c r="F266" i="10" l="1"/>
  <c r="H205" i="10"/>
  <c r="G205" i="10"/>
  <c r="C179" i="10"/>
  <c r="C166" i="10"/>
  <c r="I205" i="10" l="1"/>
  <c r="D45" i="10"/>
  <c r="L45" i="10" s="1"/>
  <c r="D56" i="10" l="1"/>
  <c r="D59" i="10"/>
  <c r="D52" i="10"/>
  <c r="L52" i="10" s="1"/>
  <c r="C97" i="10"/>
  <c r="D99" i="10"/>
  <c r="D100" i="10"/>
  <c r="D101" i="10"/>
  <c r="D102" i="10"/>
  <c r="D103" i="10"/>
  <c r="D104" i="10"/>
  <c r="F104" i="10" s="1"/>
  <c r="D105" i="10"/>
  <c r="D106" i="10"/>
  <c r="D107" i="10"/>
  <c r="D108" i="10"/>
  <c r="I99" i="10"/>
  <c r="I100" i="10"/>
  <c r="I101" i="10"/>
  <c r="I102" i="10"/>
  <c r="I103" i="10"/>
  <c r="I104" i="10"/>
  <c r="I105" i="10"/>
  <c r="I106" i="10"/>
  <c r="I107" i="10"/>
  <c r="I108" i="10"/>
  <c r="I98" i="10"/>
  <c r="F99" i="10"/>
  <c r="F100" i="10"/>
  <c r="F107" i="10"/>
  <c r="I111" i="10"/>
  <c r="I113" i="10"/>
  <c r="I114" i="10"/>
  <c r="I115" i="10"/>
  <c r="I116" i="10"/>
  <c r="I117" i="10"/>
  <c r="I118" i="10"/>
  <c r="I119" i="10"/>
  <c r="I121" i="10"/>
  <c r="G109" i="10"/>
  <c r="D111" i="10"/>
  <c r="L111" i="10" s="1"/>
  <c r="D113" i="10"/>
  <c r="L113" i="10" s="1"/>
  <c r="D114" i="10"/>
  <c r="D115" i="10"/>
  <c r="D116" i="10"/>
  <c r="D117" i="10"/>
  <c r="L117" i="10" s="1"/>
  <c r="D118" i="10"/>
  <c r="D119" i="10"/>
  <c r="D121" i="10"/>
  <c r="C136" i="10"/>
  <c r="I138" i="10"/>
  <c r="I139" i="10"/>
  <c r="I140" i="10"/>
  <c r="D138" i="10"/>
  <c r="D139" i="10"/>
  <c r="D140" i="10"/>
  <c r="I146" i="10"/>
  <c r="I147" i="10"/>
  <c r="I148" i="10"/>
  <c r="I149" i="10"/>
  <c r="I150" i="10"/>
  <c r="I151" i="10"/>
  <c r="I152" i="10"/>
  <c r="D146" i="10"/>
  <c r="L146" i="10" s="1"/>
  <c r="D147" i="10"/>
  <c r="D148" i="10"/>
  <c r="D149" i="10"/>
  <c r="D150" i="10"/>
  <c r="D151" i="10"/>
  <c r="D152" i="10"/>
  <c r="D158" i="10"/>
  <c r="D159" i="10"/>
  <c r="D160" i="10"/>
  <c r="D161" i="10"/>
  <c r="D162" i="10"/>
  <c r="I158" i="10"/>
  <c r="I159" i="10"/>
  <c r="I160" i="10"/>
  <c r="I161" i="10"/>
  <c r="I162" i="10"/>
  <c r="F160" i="10"/>
  <c r="I197" i="10"/>
  <c r="I198" i="10"/>
  <c r="I199" i="10"/>
  <c r="I200" i="10"/>
  <c r="I201" i="10"/>
  <c r="I202" i="10"/>
  <c r="I203" i="10"/>
  <c r="D198" i="10"/>
  <c r="L198" i="10" s="1"/>
  <c r="E198" i="10"/>
  <c r="D199" i="10"/>
  <c r="D200" i="10"/>
  <c r="E200" i="10"/>
  <c r="D201" i="10"/>
  <c r="D202" i="10"/>
  <c r="D203" i="10"/>
  <c r="D204" i="10"/>
  <c r="C227" i="10"/>
  <c r="I228" i="10"/>
  <c r="D228" i="10"/>
  <c r="D257" i="10"/>
  <c r="L257" i="10" s="1"/>
  <c r="D263" i="10"/>
  <c r="L263" i="10" s="1"/>
  <c r="D261" i="10"/>
  <c r="D260" i="10"/>
  <c r="L260" i="10" s="1"/>
  <c r="I261" i="10"/>
  <c r="E260" i="10"/>
  <c r="H259" i="10"/>
  <c r="G259" i="10"/>
  <c r="C259" i="10"/>
  <c r="F261" i="10" l="1"/>
  <c r="L261" i="10"/>
  <c r="D259" i="10"/>
  <c r="E263" i="10"/>
  <c r="E262" i="10" s="1"/>
  <c r="F228" i="10"/>
  <c r="L228" i="10"/>
  <c r="F203" i="10"/>
  <c r="L203" i="10"/>
  <c r="F200" i="10"/>
  <c r="L200" i="10"/>
  <c r="E160" i="10"/>
  <c r="L160" i="10"/>
  <c r="E151" i="10"/>
  <c r="L151" i="10"/>
  <c r="E147" i="10"/>
  <c r="L147" i="10"/>
  <c r="E121" i="10"/>
  <c r="L121" i="10"/>
  <c r="F116" i="10"/>
  <c r="L116" i="10"/>
  <c r="E106" i="10"/>
  <c r="L106" i="10"/>
  <c r="E102" i="10"/>
  <c r="L102" i="10"/>
  <c r="F202" i="10"/>
  <c r="L202" i="10"/>
  <c r="F199" i="10"/>
  <c r="L199" i="10"/>
  <c r="E159" i="10"/>
  <c r="L159" i="10"/>
  <c r="F150" i="10"/>
  <c r="L150" i="10"/>
  <c r="E140" i="10"/>
  <c r="L140" i="10"/>
  <c r="E119" i="10"/>
  <c r="L119" i="10"/>
  <c r="E115" i="10"/>
  <c r="L115" i="10"/>
  <c r="E105" i="10"/>
  <c r="L105" i="10"/>
  <c r="E101" i="10"/>
  <c r="L101" i="10"/>
  <c r="E261" i="10"/>
  <c r="E259" i="10" s="1"/>
  <c r="F201" i="10"/>
  <c r="L201" i="10"/>
  <c r="E162" i="10"/>
  <c r="L162" i="10"/>
  <c r="F158" i="10"/>
  <c r="L158" i="10"/>
  <c r="E149" i="10"/>
  <c r="L149" i="10"/>
  <c r="F139" i="10"/>
  <c r="L139" i="10"/>
  <c r="F118" i="10"/>
  <c r="L118" i="10"/>
  <c r="F114" i="10"/>
  <c r="L114" i="10"/>
  <c r="E108" i="10"/>
  <c r="L108" i="10"/>
  <c r="E104" i="10"/>
  <c r="L104" i="10"/>
  <c r="E100" i="10"/>
  <c r="L100" i="10"/>
  <c r="E59" i="10"/>
  <c r="L59" i="10"/>
  <c r="L259" i="10"/>
  <c r="E204" i="10"/>
  <c r="L204" i="10"/>
  <c r="F162" i="10"/>
  <c r="E161" i="10"/>
  <c r="L161" i="10"/>
  <c r="F152" i="10"/>
  <c r="L152" i="10"/>
  <c r="F148" i="10"/>
  <c r="L148" i="10"/>
  <c r="E138" i="10"/>
  <c r="L138" i="10"/>
  <c r="E107" i="10"/>
  <c r="L107" i="10"/>
  <c r="E103" i="10"/>
  <c r="L103" i="10"/>
  <c r="E99" i="10"/>
  <c r="L99" i="10"/>
  <c r="E56" i="10"/>
  <c r="L56" i="10"/>
  <c r="E150" i="10"/>
  <c r="F159" i="10"/>
  <c r="F111" i="10"/>
  <c r="F108" i="10"/>
  <c r="F103" i="10"/>
  <c r="F161" i="10"/>
  <c r="F106" i="10"/>
  <c r="F102" i="10"/>
  <c r="F105" i="10"/>
  <c r="E116" i="10"/>
  <c r="F121" i="10"/>
  <c r="E114" i="10"/>
  <c r="E202" i="10"/>
  <c r="E148" i="10"/>
  <c r="E139" i="10"/>
  <c r="E111" i="10"/>
  <c r="E203" i="10"/>
  <c r="E201" i="10"/>
  <c r="E199" i="10"/>
  <c r="F198" i="10"/>
  <c r="E152" i="10"/>
  <c r="F151" i="10"/>
  <c r="F147" i="10"/>
  <c r="E158" i="10"/>
  <c r="F149" i="10"/>
  <c r="F140" i="10"/>
  <c r="F119" i="10"/>
  <c r="F115" i="10"/>
  <c r="F138" i="10"/>
  <c r="F101" i="10"/>
  <c r="E118" i="10"/>
  <c r="F117" i="10"/>
  <c r="E117" i="10"/>
  <c r="F113" i="10"/>
  <c r="E113" i="10"/>
  <c r="C241" i="10" l="1"/>
  <c r="C239" i="10"/>
  <c r="C146" i="10"/>
  <c r="C133" i="10"/>
  <c r="F146" i="10" l="1"/>
  <c r="E146" i="10"/>
  <c r="G196" i="10" l="1"/>
  <c r="H196" i="10"/>
  <c r="N196" i="10"/>
  <c r="O196" i="10"/>
  <c r="P196" i="10"/>
  <c r="C196" i="10"/>
  <c r="H135" i="10" l="1"/>
  <c r="D112" i="10" l="1"/>
  <c r="I112" i="10"/>
  <c r="L112" i="10" l="1"/>
  <c r="E112" i="10"/>
  <c r="F112" i="10"/>
  <c r="C250" i="10" l="1"/>
  <c r="D35" i="10" l="1"/>
  <c r="L35" i="10" s="1"/>
  <c r="D36" i="10"/>
  <c r="L36" i="10" s="1"/>
  <c r="D37" i="10"/>
  <c r="L37" i="10" s="1"/>
  <c r="D31" i="10"/>
  <c r="L31" i="10" s="1"/>
  <c r="D32" i="10"/>
  <c r="L32" i="10" s="1"/>
  <c r="E257" i="10"/>
  <c r="E228" i="10"/>
  <c r="E193" i="10"/>
  <c r="D94" i="10" l="1"/>
  <c r="D95" i="10"/>
  <c r="D96" i="10"/>
  <c r="D93" i="10"/>
  <c r="L93" i="10" s="1"/>
  <c r="E96" i="10" l="1"/>
  <c r="L96" i="10"/>
  <c r="E95" i="10"/>
  <c r="L95" i="10"/>
  <c r="E94" i="10"/>
  <c r="L94" i="10"/>
  <c r="G97" i="10"/>
  <c r="J100" i="10"/>
  <c r="K100" i="10"/>
  <c r="M100" i="10" s="1"/>
  <c r="B62" i="10" l="1"/>
  <c r="G272" i="10" l="1"/>
  <c r="D50" i="10" l="1"/>
  <c r="L50" i="10" s="1"/>
  <c r="I59" i="10"/>
  <c r="I56" i="10"/>
  <c r="F59" i="10"/>
  <c r="F56" i="10"/>
  <c r="H57" i="10"/>
  <c r="G57" i="10"/>
  <c r="G51" i="10"/>
  <c r="C58" i="10"/>
  <c r="C57" i="10" s="1"/>
  <c r="I58" i="10"/>
  <c r="E58" i="10"/>
  <c r="E57" i="10" s="1"/>
  <c r="D58" i="10"/>
  <c r="L58" i="10" s="1"/>
  <c r="H55" i="10"/>
  <c r="G55" i="10"/>
  <c r="G54" i="10" s="1"/>
  <c r="D55" i="10"/>
  <c r="D54" i="10" s="1"/>
  <c r="E55" i="10"/>
  <c r="E54" i="10" s="1"/>
  <c r="C55" i="10"/>
  <c r="C54" i="10" s="1"/>
  <c r="H54" i="10" l="1"/>
  <c r="L54" i="10" s="1"/>
  <c r="L55" i="10"/>
  <c r="G60" i="10"/>
  <c r="F58" i="10"/>
  <c r="F54" i="10"/>
  <c r="I55" i="10"/>
  <c r="I57" i="10"/>
  <c r="F55" i="10"/>
  <c r="D57" i="10"/>
  <c r="F57" i="10" s="1"/>
  <c r="I54" i="10"/>
  <c r="L57" i="10" l="1"/>
  <c r="C46" i="10"/>
  <c r="I45" i="10"/>
  <c r="H39" i="10"/>
  <c r="G39" i="10"/>
  <c r="F45" i="10"/>
  <c r="E45" i="10"/>
  <c r="C39" i="10"/>
  <c r="C256" i="10"/>
  <c r="C255" i="10" s="1"/>
  <c r="C12" i="10" s="1"/>
  <c r="I257" i="10"/>
  <c r="I256" i="10" s="1"/>
  <c r="I255" i="10" s="1"/>
  <c r="F257" i="10"/>
  <c r="F256" i="10" s="1"/>
  <c r="F255" i="10" s="1"/>
  <c r="H256" i="10"/>
  <c r="G256" i="10"/>
  <c r="E256" i="10"/>
  <c r="D256" i="10"/>
  <c r="D255" i="10" s="1"/>
  <c r="D12" i="10" s="1"/>
  <c r="G141" i="10"/>
  <c r="C141" i="10"/>
  <c r="H136" i="10"/>
  <c r="G136" i="10"/>
  <c r="I206" i="10"/>
  <c r="D206" i="10"/>
  <c r="L206" i="10" s="1"/>
  <c r="D197" i="10"/>
  <c r="L197" i="10" s="1"/>
  <c r="C205" i="10"/>
  <c r="C174" i="10"/>
  <c r="I175" i="10"/>
  <c r="H174" i="10"/>
  <c r="G174" i="10"/>
  <c r="D175" i="10"/>
  <c r="E175" i="10" l="1"/>
  <c r="L175" i="10"/>
  <c r="L256" i="10"/>
  <c r="F197" i="10"/>
  <c r="D196" i="10"/>
  <c r="L196" i="10" s="1"/>
  <c r="F12" i="10"/>
  <c r="E197" i="10"/>
  <c r="E196" i="10" s="1"/>
  <c r="H255" i="10"/>
  <c r="H13" i="10"/>
  <c r="E206" i="10"/>
  <c r="E205" i="10" s="1"/>
  <c r="E255" i="10"/>
  <c r="E12" i="10" s="1"/>
  <c r="E13" i="10"/>
  <c r="G255" i="10"/>
  <c r="G12" i="10" s="1"/>
  <c r="G13" i="10"/>
  <c r="D205" i="10"/>
  <c r="F206" i="10"/>
  <c r="F175" i="10"/>
  <c r="B17" i="10"/>
  <c r="D98" i="10"/>
  <c r="L98" i="10" s="1"/>
  <c r="D157" i="10"/>
  <c r="L157" i="10" s="1"/>
  <c r="D179" i="10"/>
  <c r="D177" i="10"/>
  <c r="D176" i="10"/>
  <c r="D192" i="10"/>
  <c r="D122" i="10"/>
  <c r="L122" i="10" s="1"/>
  <c r="D110" i="10"/>
  <c r="I96" i="10"/>
  <c r="I95" i="10"/>
  <c r="I94" i="10"/>
  <c r="I93" i="10"/>
  <c r="F96" i="10"/>
  <c r="F95" i="10"/>
  <c r="F94" i="10"/>
  <c r="F93" i="10"/>
  <c r="D90" i="10"/>
  <c r="D91" i="10"/>
  <c r="C91" i="10"/>
  <c r="C90" i="10"/>
  <c r="C92" i="10"/>
  <c r="D92" i="10"/>
  <c r="C82" i="10"/>
  <c r="D85" i="10"/>
  <c r="D84" i="10"/>
  <c r="D83" i="10"/>
  <c r="L83" i="10" s="1"/>
  <c r="H82" i="10"/>
  <c r="G82" i="10"/>
  <c r="H90" i="10"/>
  <c r="L90" i="10" s="1"/>
  <c r="G90" i="10"/>
  <c r="H91" i="10"/>
  <c r="H92" i="10"/>
  <c r="G91" i="10"/>
  <c r="G92" i="10"/>
  <c r="I32" i="10"/>
  <c r="I31" i="10"/>
  <c r="I30" i="10"/>
  <c r="I28" i="10"/>
  <c r="I26" i="10"/>
  <c r="I21" i="10"/>
  <c r="I20" i="10"/>
  <c r="I72" i="10"/>
  <c r="I71" i="10"/>
  <c r="I69" i="10"/>
  <c r="I68" i="10"/>
  <c r="I66" i="10"/>
  <c r="I65" i="10"/>
  <c r="D70" i="10"/>
  <c r="H70" i="10"/>
  <c r="L70" i="10" s="1"/>
  <c r="G70" i="10"/>
  <c r="H67" i="10"/>
  <c r="G67" i="10"/>
  <c r="H64" i="10"/>
  <c r="G64" i="10"/>
  <c r="C64" i="10"/>
  <c r="C67" i="10"/>
  <c r="D69" i="10"/>
  <c r="L69" i="10" s="1"/>
  <c r="D68" i="10"/>
  <c r="D66" i="10"/>
  <c r="D65" i="10"/>
  <c r="L65" i="10" s="1"/>
  <c r="H19" i="10"/>
  <c r="H25" i="10"/>
  <c r="G25" i="10"/>
  <c r="H27" i="10"/>
  <c r="G27" i="10"/>
  <c r="H29" i="10"/>
  <c r="G29" i="10"/>
  <c r="H33" i="10"/>
  <c r="G33" i="10"/>
  <c r="H46" i="10"/>
  <c r="G46" i="10"/>
  <c r="C38" i="10"/>
  <c r="C33" i="10"/>
  <c r="C29" i="10"/>
  <c r="C25" i="10"/>
  <c r="C27" i="10"/>
  <c r="D28" i="10"/>
  <c r="D26" i="10"/>
  <c r="G19" i="10"/>
  <c r="C19" i="10"/>
  <c r="D48" i="10"/>
  <c r="D47" i="10"/>
  <c r="D34" i="10"/>
  <c r="L34" i="10" s="1"/>
  <c r="D41" i="10"/>
  <c r="L41" i="10" s="1"/>
  <c r="D42" i="10"/>
  <c r="L42" i="10" s="1"/>
  <c r="D43" i="10"/>
  <c r="L43" i="10" s="1"/>
  <c r="D44" i="10"/>
  <c r="L44" i="10" s="1"/>
  <c r="D40" i="10"/>
  <c r="L40" i="10" s="1"/>
  <c r="F31" i="10"/>
  <c r="D30" i="10"/>
  <c r="D21" i="10"/>
  <c r="L21" i="10" s="1"/>
  <c r="D20" i="10"/>
  <c r="L20" i="10" s="1"/>
  <c r="F26" i="10" l="1"/>
  <c r="L26" i="10"/>
  <c r="F48" i="10"/>
  <c r="L48" i="10"/>
  <c r="F66" i="10"/>
  <c r="L66" i="10"/>
  <c r="L91" i="10"/>
  <c r="E179" i="10"/>
  <c r="L179" i="10"/>
  <c r="F47" i="10"/>
  <c r="L47" i="10"/>
  <c r="F68" i="10"/>
  <c r="L68" i="10"/>
  <c r="E192" i="10"/>
  <c r="L192" i="10"/>
  <c r="H12" i="10"/>
  <c r="L12" i="10" s="1"/>
  <c r="L255" i="10"/>
  <c r="F84" i="10"/>
  <c r="L84" i="10"/>
  <c r="E176" i="10"/>
  <c r="L176" i="10"/>
  <c r="F205" i="10"/>
  <c r="L205" i="10"/>
  <c r="F30" i="10"/>
  <c r="L30" i="10"/>
  <c r="F28" i="10"/>
  <c r="L28" i="10"/>
  <c r="L92" i="10"/>
  <c r="F85" i="10"/>
  <c r="L85" i="10"/>
  <c r="L110" i="10"/>
  <c r="D109" i="10"/>
  <c r="E177" i="10"/>
  <c r="L177" i="10"/>
  <c r="G76" i="10"/>
  <c r="C76" i="10"/>
  <c r="C8" i="10" s="1"/>
  <c r="F72" i="10"/>
  <c r="E72" i="10"/>
  <c r="H76" i="10"/>
  <c r="E157" i="10"/>
  <c r="D156" i="10"/>
  <c r="L156" i="10" s="1"/>
  <c r="E110" i="10"/>
  <c r="E98" i="10"/>
  <c r="D97" i="10"/>
  <c r="F98" i="10"/>
  <c r="I13" i="10"/>
  <c r="I12" i="10"/>
  <c r="E68" i="10"/>
  <c r="E85" i="10"/>
  <c r="F92" i="10"/>
  <c r="F91" i="10"/>
  <c r="D39" i="10"/>
  <c r="F70" i="10"/>
  <c r="D174" i="10"/>
  <c r="L174" i="10" s="1"/>
  <c r="I91" i="10"/>
  <c r="D64" i="10"/>
  <c r="L64" i="10" s="1"/>
  <c r="D82" i="10"/>
  <c r="L82" i="10" s="1"/>
  <c r="E91" i="10"/>
  <c r="G38" i="10"/>
  <c r="H38" i="10"/>
  <c r="E71" i="10"/>
  <c r="I92" i="10"/>
  <c r="F90" i="10"/>
  <c r="D33" i="10"/>
  <c r="L33" i="10" s="1"/>
  <c r="F20" i="10"/>
  <c r="E20" i="10"/>
  <c r="D19" i="10"/>
  <c r="L19" i="10" s="1"/>
  <c r="D25" i="10"/>
  <c r="L25" i="10" s="1"/>
  <c r="F21" i="10"/>
  <c r="E21" i="10"/>
  <c r="D46" i="10"/>
  <c r="L46" i="10" s="1"/>
  <c r="D27" i="10"/>
  <c r="L27" i="10" s="1"/>
  <c r="F69" i="10"/>
  <c r="E69" i="10"/>
  <c r="I70" i="10"/>
  <c r="F71" i="10"/>
  <c r="D67" i="10"/>
  <c r="F67" i="10" s="1"/>
  <c r="I67" i="10"/>
  <c r="F39" i="10" l="1"/>
  <c r="L39" i="10"/>
  <c r="L67" i="10"/>
  <c r="I76" i="10"/>
  <c r="L76" i="10"/>
  <c r="E70" i="10"/>
  <c r="D76" i="10"/>
  <c r="E67" i="10"/>
  <c r="D38" i="10"/>
  <c r="L38" i="10" s="1"/>
  <c r="E19" i="10"/>
  <c r="C264" i="10"/>
  <c r="H264" i="10"/>
  <c r="G264" i="10"/>
  <c r="D265" i="10"/>
  <c r="L265" i="10" s="1"/>
  <c r="F263" i="10"/>
  <c r="I265" i="10"/>
  <c r="E265" i="10" l="1"/>
  <c r="E264" i="10" s="1"/>
  <c r="D264" i="10"/>
  <c r="L264" i="10" s="1"/>
  <c r="F265" i="10"/>
  <c r="I264" i="10"/>
  <c r="I250" i="10"/>
  <c r="H247" i="10"/>
  <c r="G247" i="10"/>
  <c r="C247" i="10"/>
  <c r="F264" i="10" l="1"/>
  <c r="I247" i="10"/>
  <c r="H233" i="10" l="1"/>
  <c r="G233" i="10"/>
  <c r="C233" i="10"/>
  <c r="I235" i="10"/>
  <c r="I236" i="10"/>
  <c r="D236" i="10"/>
  <c r="L236" i="10" s="1"/>
  <c r="F236" i="10" l="1"/>
  <c r="E236" i="10"/>
  <c r="I233" i="10"/>
  <c r="J36" i="10" l="1"/>
  <c r="G227" i="10" l="1"/>
  <c r="F365" i="10" l="1"/>
  <c r="F363" i="10"/>
  <c r="F362" i="10"/>
  <c r="F361" i="10"/>
  <c r="F359" i="10"/>
  <c r="F358" i="10"/>
  <c r="F356" i="10"/>
  <c r="D355" i="10"/>
  <c r="F355" i="10"/>
  <c r="D354" i="10"/>
  <c r="D352" i="10"/>
  <c r="D349" i="10"/>
  <c r="F348" i="10"/>
  <c r="F347" i="10"/>
  <c r="F346" i="10"/>
  <c r="F323" i="10"/>
  <c r="F350" i="10" s="1"/>
  <c r="D329" i="10"/>
  <c r="D356" i="10" s="1"/>
  <c r="F311" i="10"/>
  <c r="F309" i="10"/>
  <c r="F307" i="10"/>
  <c r="F349" i="10" s="1"/>
  <c r="D306" i="10"/>
  <c r="D305" i="10"/>
  <c r="B311" i="10"/>
  <c r="B309" i="10"/>
  <c r="D304" i="10"/>
  <c r="D303" i="10"/>
  <c r="D344" i="10" s="1"/>
  <c r="B304" i="10"/>
  <c r="F345" i="10" s="1"/>
  <c r="B303" i="10"/>
  <c r="F344" i="10" s="1"/>
  <c r="F360" i="10" l="1"/>
  <c r="H303" i="10"/>
  <c r="B314" i="10"/>
  <c r="H343" i="10" l="1"/>
  <c r="H340" i="10"/>
  <c r="H317" i="10"/>
  <c r="H311" i="10"/>
  <c r="F314" i="10"/>
  <c r="H305" i="10"/>
  <c r="J20" i="10"/>
  <c r="J21" i="10"/>
  <c r="J24" i="10"/>
  <c r="J26" i="10"/>
  <c r="J28" i="10"/>
  <c r="J30" i="10"/>
  <c r="J31" i="10"/>
  <c r="J32" i="10"/>
  <c r="J34" i="10"/>
  <c r="J35" i="10"/>
  <c r="J37" i="10"/>
  <c r="J40" i="10"/>
  <c r="J41" i="10"/>
  <c r="J42" i="10"/>
  <c r="J43" i="10"/>
  <c r="J44" i="10"/>
  <c r="J47" i="10"/>
  <c r="J48" i="10"/>
  <c r="J50" i="10"/>
  <c r="J52" i="10"/>
  <c r="J53" i="10"/>
  <c r="J65" i="10"/>
  <c r="J66" i="10"/>
  <c r="J68" i="10"/>
  <c r="J69" i="10"/>
  <c r="J71" i="10"/>
  <c r="J72" i="10"/>
  <c r="J81" i="10"/>
  <c r="J83" i="10"/>
  <c r="J84" i="10"/>
  <c r="J85" i="10"/>
  <c r="J87" i="10"/>
  <c r="J89" i="10"/>
  <c r="J91" i="10"/>
  <c r="J92" i="10"/>
  <c r="J93" i="10"/>
  <c r="J94" i="10"/>
  <c r="J95" i="10"/>
  <c r="J96" i="10"/>
  <c r="J98" i="10"/>
  <c r="J101" i="10"/>
  <c r="J103" i="10"/>
  <c r="J104" i="10"/>
  <c r="J105" i="10"/>
  <c r="J106" i="10"/>
  <c r="J107" i="10"/>
  <c r="J108" i="10"/>
  <c r="J110" i="10"/>
  <c r="J111" i="10"/>
  <c r="J112" i="10"/>
  <c r="J114" i="10"/>
  <c r="J115" i="10"/>
  <c r="J116" i="10"/>
  <c r="J118" i="10"/>
  <c r="J119" i="10"/>
  <c r="J121" i="10"/>
  <c r="J122" i="10"/>
  <c r="J125" i="10"/>
  <c r="J127" i="10"/>
  <c r="J129" i="10"/>
  <c r="J131" i="10"/>
  <c r="J133" i="10"/>
  <c r="J135" i="10"/>
  <c r="J137" i="10"/>
  <c r="J138" i="10"/>
  <c r="J139" i="10"/>
  <c r="J142" i="10"/>
  <c r="J145" i="10"/>
  <c r="J146" i="10"/>
  <c r="J147" i="10"/>
  <c r="J148" i="10"/>
  <c r="J149" i="10"/>
  <c r="J150" i="10"/>
  <c r="J152" i="10"/>
  <c r="J154" i="10"/>
  <c r="J157" i="10"/>
  <c r="J158" i="10"/>
  <c r="J159" i="10"/>
  <c r="J161" i="10"/>
  <c r="J162" i="10"/>
  <c r="J164" i="10"/>
  <c r="J165" i="10"/>
  <c r="J166" i="10"/>
  <c r="J169" i="10"/>
  <c r="J170" i="10"/>
  <c r="J171" i="10"/>
  <c r="J176" i="10"/>
  <c r="J177" i="10"/>
  <c r="J179" i="10"/>
  <c r="J182" i="10"/>
  <c r="J188" i="10"/>
  <c r="J189" i="10"/>
  <c r="J190" i="10"/>
  <c r="J192" i="10"/>
  <c r="J194" i="10"/>
  <c r="J195" i="10"/>
  <c r="J198" i="10"/>
  <c r="J196" i="10" s="1"/>
  <c r="J203" i="10"/>
  <c r="J204" i="10"/>
  <c r="J209" i="10"/>
  <c r="J211" i="10"/>
  <c r="J213" i="10"/>
  <c r="J216" i="10"/>
  <c r="J218" i="10"/>
  <c r="J221" i="10"/>
  <c r="J222" i="10"/>
  <c r="J224" i="10"/>
  <c r="J229" i="10"/>
  <c r="J230" i="10"/>
  <c r="J231" i="10"/>
  <c r="J232" i="10"/>
  <c r="J234" i="10"/>
  <c r="J235" i="10"/>
  <c r="J239" i="10"/>
  <c r="J240" i="10"/>
  <c r="J241" i="10"/>
  <c r="J243" i="10"/>
  <c r="J245" i="10"/>
  <c r="J248" i="10"/>
  <c r="J249" i="10"/>
  <c r="J250" i="10"/>
  <c r="J252" i="10"/>
  <c r="J254" i="10"/>
  <c r="J260" i="10"/>
  <c r="J263" i="10"/>
  <c r="J270" i="10"/>
  <c r="J276" i="10"/>
  <c r="J280" i="10"/>
  <c r="J281" i="10"/>
  <c r="J283" i="10"/>
  <c r="J284" i="10"/>
  <c r="J287" i="10"/>
  <c r="J288" i="10"/>
  <c r="J289" i="10"/>
  <c r="J291" i="10"/>
  <c r="J294" i="10"/>
  <c r="J295" i="10"/>
  <c r="J296" i="10"/>
  <c r="J298" i="10"/>
  <c r="I298" i="10"/>
  <c r="I296" i="10"/>
  <c r="I295" i="10"/>
  <c r="I294" i="10"/>
  <c r="I291" i="10"/>
  <c r="I289" i="10"/>
  <c r="I288" i="10"/>
  <c r="I287" i="10"/>
  <c r="I284" i="10"/>
  <c r="I283" i="10"/>
  <c r="I281" i="10"/>
  <c r="I280" i="10"/>
  <c r="I272" i="10"/>
  <c r="I270" i="10"/>
  <c r="I263" i="10"/>
  <c r="I260" i="10"/>
  <c r="I254" i="10"/>
  <c r="I252" i="10"/>
  <c r="I249" i="10"/>
  <c r="I248" i="10"/>
  <c r="I245" i="10"/>
  <c r="I243" i="10"/>
  <c r="I241" i="10"/>
  <c r="I240" i="10"/>
  <c r="I239" i="10"/>
  <c r="I234" i="10"/>
  <c r="I232" i="10"/>
  <c r="I231" i="10"/>
  <c r="I230" i="10"/>
  <c r="I229" i="10"/>
  <c r="I224" i="10"/>
  <c r="I222" i="10"/>
  <c r="I221" i="10"/>
  <c r="I218" i="10"/>
  <c r="I216" i="10"/>
  <c r="I213" i="10"/>
  <c r="I211" i="10"/>
  <c r="I209" i="10"/>
  <c r="I204" i="10"/>
  <c r="I196" i="10"/>
  <c r="I195" i="10"/>
  <c r="I194" i="10"/>
  <c r="I192" i="10"/>
  <c r="I190" i="10"/>
  <c r="I189" i="10"/>
  <c r="I188" i="10"/>
  <c r="I182" i="10"/>
  <c r="I179" i="10"/>
  <c r="I177" i="10"/>
  <c r="I176" i="10"/>
  <c r="I171" i="10"/>
  <c r="I170" i="10"/>
  <c r="I169" i="10"/>
  <c r="I166" i="10"/>
  <c r="I165" i="10"/>
  <c r="I164" i="10"/>
  <c r="I157" i="10"/>
  <c r="I154" i="10"/>
  <c r="I145" i="10"/>
  <c r="I142" i="10"/>
  <c r="I137" i="10"/>
  <c r="I135" i="10"/>
  <c r="I133" i="10"/>
  <c r="I131" i="10"/>
  <c r="I129" i="10"/>
  <c r="I127" i="10"/>
  <c r="I125" i="10"/>
  <c r="I122" i="10"/>
  <c r="I110" i="10"/>
  <c r="I89" i="10"/>
  <c r="I87" i="10"/>
  <c r="I85" i="10"/>
  <c r="I84" i="10"/>
  <c r="I83" i="10"/>
  <c r="I81" i="10"/>
  <c r="I53" i="10"/>
  <c r="I52" i="10"/>
  <c r="I50" i="10"/>
  <c r="I48" i="10"/>
  <c r="I47" i="10"/>
  <c r="I44" i="10"/>
  <c r="I43" i="10"/>
  <c r="I42" i="10"/>
  <c r="I41" i="10"/>
  <c r="I40" i="10"/>
  <c r="I37" i="10"/>
  <c r="I36" i="10"/>
  <c r="I35" i="10"/>
  <c r="I34" i="10"/>
  <c r="I24" i="10"/>
  <c r="D298" i="10"/>
  <c r="D296" i="10"/>
  <c r="D295" i="10"/>
  <c r="D294" i="10"/>
  <c r="D291" i="10"/>
  <c r="D289" i="10"/>
  <c r="D288" i="10"/>
  <c r="D287" i="10"/>
  <c r="D284" i="10"/>
  <c r="D283" i="10"/>
  <c r="D281" i="10"/>
  <c r="D280" i="10"/>
  <c r="I276" i="10"/>
  <c r="D276" i="10"/>
  <c r="D270" i="10"/>
  <c r="L270" i="10" s="1"/>
  <c r="D254" i="10"/>
  <c r="L254" i="10" s="1"/>
  <c r="D252" i="10"/>
  <c r="D250" i="10"/>
  <c r="L250" i="10" s="1"/>
  <c r="D249" i="10"/>
  <c r="L249" i="10" s="1"/>
  <c r="D248" i="10"/>
  <c r="D245" i="10"/>
  <c r="L245" i="10" s="1"/>
  <c r="D243" i="10"/>
  <c r="L243" i="10" s="1"/>
  <c r="D241" i="10"/>
  <c r="L241" i="10" s="1"/>
  <c r="D240" i="10"/>
  <c r="D239" i="10"/>
  <c r="L239" i="10" s="1"/>
  <c r="D235" i="10"/>
  <c r="L235" i="10" s="1"/>
  <c r="D234" i="10"/>
  <c r="D232" i="10"/>
  <c r="D231" i="10"/>
  <c r="L231" i="10" s="1"/>
  <c r="D230" i="10"/>
  <c r="L230" i="10" s="1"/>
  <c r="D229" i="10"/>
  <c r="L229" i="10" s="1"/>
  <c r="D224" i="10"/>
  <c r="L224" i="10" s="1"/>
  <c r="D222" i="10"/>
  <c r="L222" i="10" s="1"/>
  <c r="D221" i="10"/>
  <c r="L221" i="10" s="1"/>
  <c r="D218" i="10"/>
  <c r="D216" i="10"/>
  <c r="D213" i="10"/>
  <c r="L213" i="10" s="1"/>
  <c r="D211" i="10"/>
  <c r="L211" i="10" s="1"/>
  <c r="D209" i="10"/>
  <c r="L209" i="10" s="1"/>
  <c r="D195" i="10"/>
  <c r="L195" i="10" s="1"/>
  <c r="D194" i="10"/>
  <c r="L194" i="10" s="1"/>
  <c r="D190" i="10"/>
  <c r="L190" i="10" s="1"/>
  <c r="D189" i="10"/>
  <c r="D188" i="10"/>
  <c r="L188" i="10" s="1"/>
  <c r="D182" i="10"/>
  <c r="D171" i="10"/>
  <c r="L171" i="10" s="1"/>
  <c r="D170" i="10"/>
  <c r="L170" i="10" s="1"/>
  <c r="D169" i="10"/>
  <c r="D166" i="10"/>
  <c r="L166" i="10" s="1"/>
  <c r="D165" i="10"/>
  <c r="L165" i="10" s="1"/>
  <c r="D164" i="10"/>
  <c r="L164" i="10" s="1"/>
  <c r="D154" i="10"/>
  <c r="L154" i="10" s="1"/>
  <c r="D145" i="10"/>
  <c r="L145" i="10" s="1"/>
  <c r="D142" i="10"/>
  <c r="L142" i="10" s="1"/>
  <c r="D137" i="10"/>
  <c r="D135" i="10"/>
  <c r="L135" i="10" s="1"/>
  <c r="D133" i="10"/>
  <c r="L133" i="10" s="1"/>
  <c r="D131" i="10"/>
  <c r="L131" i="10" s="1"/>
  <c r="D129" i="10"/>
  <c r="L129" i="10" s="1"/>
  <c r="D127" i="10"/>
  <c r="L127" i="10" s="1"/>
  <c r="D125" i="10"/>
  <c r="L125" i="10" s="1"/>
  <c r="D89" i="10"/>
  <c r="L89" i="10" s="1"/>
  <c r="D87" i="10"/>
  <c r="L87" i="10" s="1"/>
  <c r="D81" i="10"/>
  <c r="L81" i="10" s="1"/>
  <c r="D53" i="10"/>
  <c r="L53" i="10" s="1"/>
  <c r="E50" i="10"/>
  <c r="D24" i="10"/>
  <c r="L24" i="10" s="1"/>
  <c r="E182" i="10" l="1"/>
  <c r="E181" i="10" s="1"/>
  <c r="L182" i="10"/>
  <c r="D181" i="10"/>
  <c r="L181" i="10" s="1"/>
  <c r="E252" i="10"/>
  <c r="L252" i="10"/>
  <c r="E216" i="10"/>
  <c r="L216" i="10"/>
  <c r="E232" i="10"/>
  <c r="L232" i="10"/>
  <c r="E240" i="10"/>
  <c r="L240" i="10"/>
  <c r="E248" i="10"/>
  <c r="L248" i="10"/>
  <c r="D136" i="10"/>
  <c r="L136" i="10" s="1"/>
  <c r="L137" i="10"/>
  <c r="E189" i="10"/>
  <c r="L189" i="10"/>
  <c r="L218" i="10"/>
  <c r="D217" i="10"/>
  <c r="E234" i="10"/>
  <c r="L234" i="10"/>
  <c r="L169" i="10"/>
  <c r="D168" i="10"/>
  <c r="L168" i="10" s="1"/>
  <c r="D144" i="10"/>
  <c r="E229" i="10"/>
  <c r="D227" i="10"/>
  <c r="E169" i="10"/>
  <c r="E188" i="10"/>
  <c r="E209" i="10"/>
  <c r="E222" i="10"/>
  <c r="E224" i="10"/>
  <c r="E231" i="10"/>
  <c r="E250" i="10"/>
  <c r="E254" i="10"/>
  <c r="E166" i="10"/>
  <c r="E170" i="10"/>
  <c r="E235" i="10"/>
  <c r="E241" i="10"/>
  <c r="E245" i="10"/>
  <c r="E171" i="10"/>
  <c r="E190" i="10"/>
  <c r="E194" i="10"/>
  <c r="E213" i="10"/>
  <c r="E243" i="10"/>
  <c r="E164" i="10"/>
  <c r="E195" i="10"/>
  <c r="E211" i="10"/>
  <c r="E218" i="10"/>
  <c r="E217" i="10" s="1"/>
  <c r="E221" i="10"/>
  <c r="E230" i="10"/>
  <c r="E239" i="10"/>
  <c r="E249" i="10"/>
  <c r="E165" i="10"/>
  <c r="D51" i="10"/>
  <c r="E137" i="10"/>
  <c r="D29" i="10"/>
  <c r="L29" i="10" s="1"/>
  <c r="D247" i="10"/>
  <c r="L247" i="10" s="1"/>
  <c r="D233" i="10"/>
  <c r="L233" i="10" s="1"/>
  <c r="F50" i="10"/>
  <c r="F270" i="10"/>
  <c r="F287" i="10"/>
  <c r="F24" i="10"/>
  <c r="E24" i="10"/>
  <c r="F81" i="10"/>
  <c r="F87" i="10"/>
  <c r="F252" i="10"/>
  <c r="F216" i="10"/>
  <c r="F240" i="10"/>
  <c r="F232" i="10"/>
  <c r="F182" i="10"/>
  <c r="F189" i="10"/>
  <c r="F40" i="10"/>
  <c r="F37" i="10"/>
  <c r="E37" i="10"/>
  <c r="F137" i="10"/>
  <c r="E53" i="10"/>
  <c r="F53" i="10"/>
  <c r="E34" i="10"/>
  <c r="F34" i="10"/>
  <c r="E32" i="10"/>
  <c r="F32" i="10"/>
  <c r="E35" i="10"/>
  <c r="F35" i="10"/>
  <c r="E43" i="10"/>
  <c r="F43" i="10"/>
  <c r="E28" i="10"/>
  <c r="E40" i="10"/>
  <c r="F44" i="10"/>
  <c r="E44" i="10"/>
  <c r="E47" i="10"/>
  <c r="E26" i="10"/>
  <c r="E30" i="10"/>
  <c r="E36" i="10"/>
  <c r="F36" i="10"/>
  <c r="E41" i="10"/>
  <c r="F41" i="10"/>
  <c r="E48" i="10"/>
  <c r="F65" i="10"/>
  <c r="E83" i="10"/>
  <c r="F83" i="10"/>
  <c r="E93" i="10"/>
  <c r="F110" i="10"/>
  <c r="E122" i="10"/>
  <c r="F122" i="10"/>
  <c r="F165" i="10"/>
  <c r="F169" i="10"/>
  <c r="F176" i="10"/>
  <c r="F209" i="10"/>
  <c r="F211" i="10"/>
  <c r="F229" i="10"/>
  <c r="F227" i="10" s="1"/>
  <c r="F234" i="10"/>
  <c r="F241" i="10"/>
  <c r="F248" i="10"/>
  <c r="E283" i="10"/>
  <c r="F283" i="10"/>
  <c r="E288" i="10"/>
  <c r="F288" i="10"/>
  <c r="E298" i="10"/>
  <c r="F298" i="10"/>
  <c r="E31" i="10"/>
  <c r="E42" i="10"/>
  <c r="F42" i="10"/>
  <c r="E52" i="10"/>
  <c r="F52" i="10"/>
  <c r="E66" i="10"/>
  <c r="E84" i="10"/>
  <c r="E135" i="10"/>
  <c r="F135" i="10"/>
  <c r="E142" i="10"/>
  <c r="F142" i="10"/>
  <c r="F166" i="10"/>
  <c r="F170" i="10"/>
  <c r="F177" i="10"/>
  <c r="F190" i="10"/>
  <c r="F192" i="10"/>
  <c r="F204" i="10"/>
  <c r="F218" i="10"/>
  <c r="F221" i="10"/>
  <c r="F230" i="10"/>
  <c r="F235" i="10"/>
  <c r="F243" i="10"/>
  <c r="F245" i="10"/>
  <c r="F249" i="10"/>
  <c r="F254" i="10"/>
  <c r="E270" i="10"/>
  <c r="E276" i="10"/>
  <c r="F276" i="10"/>
  <c r="E284" i="10"/>
  <c r="F284" i="10"/>
  <c r="E289" i="10"/>
  <c r="F289" i="10"/>
  <c r="E294" i="10"/>
  <c r="F294" i="10"/>
  <c r="E129" i="10"/>
  <c r="F129" i="10"/>
  <c r="E131" i="10"/>
  <c r="F131" i="10"/>
  <c r="F157" i="10"/>
  <c r="F171" i="10"/>
  <c r="F179" i="10"/>
  <c r="F188" i="10"/>
  <c r="F194" i="10"/>
  <c r="F222" i="10"/>
  <c r="F231" i="10"/>
  <c r="F239" i="10"/>
  <c r="F250" i="10"/>
  <c r="E280" i="10"/>
  <c r="F280" i="10"/>
  <c r="E295" i="10"/>
  <c r="F295" i="10"/>
  <c r="E81" i="10"/>
  <c r="E87" i="10"/>
  <c r="E89" i="10"/>
  <c r="F89" i="10"/>
  <c r="E125" i="10"/>
  <c r="F125" i="10"/>
  <c r="E127" i="10"/>
  <c r="F127" i="10"/>
  <c r="E145" i="10"/>
  <c r="F145" i="10"/>
  <c r="E154" i="10"/>
  <c r="F154" i="10"/>
  <c r="F164" i="10"/>
  <c r="F195" i="10"/>
  <c r="F196" i="10"/>
  <c r="F213" i="10"/>
  <c r="F224" i="10"/>
  <c r="E281" i="10"/>
  <c r="F281" i="10"/>
  <c r="E296" i="10"/>
  <c r="F296" i="10"/>
  <c r="E65" i="10"/>
  <c r="E287" i="10"/>
  <c r="H349" i="10"/>
  <c r="F315" i="10"/>
  <c r="H307" i="10"/>
  <c r="H356" i="10"/>
  <c r="H306" i="10"/>
  <c r="F217" i="10" l="1"/>
  <c r="L217" i="10"/>
  <c r="E168" i="10"/>
  <c r="E39" i="10"/>
  <c r="E136" i="10"/>
  <c r="E174" i="10"/>
  <c r="E82" i="10"/>
  <c r="E90" i="10"/>
  <c r="E247" i="10"/>
  <c r="E233" i="10"/>
  <c r="E227" i="10"/>
  <c r="H329" i="10"/>
  <c r="H355" i="10"/>
  <c r="H328" i="10"/>
  <c r="K20" i="10" l="1"/>
  <c r="M20" i="10" s="1"/>
  <c r="K21" i="10"/>
  <c r="M21" i="10" s="1"/>
  <c r="K24" i="10"/>
  <c r="M24" i="10" s="1"/>
  <c r="K26" i="10"/>
  <c r="M26" i="10" s="1"/>
  <c r="K28" i="10"/>
  <c r="M28" i="10" s="1"/>
  <c r="K30" i="10"/>
  <c r="M30" i="10" s="1"/>
  <c r="K31" i="10"/>
  <c r="M31" i="10" s="1"/>
  <c r="K32" i="10"/>
  <c r="M32" i="10" s="1"/>
  <c r="K34" i="10"/>
  <c r="M34" i="10" s="1"/>
  <c r="K35" i="10"/>
  <c r="M35" i="10" s="1"/>
  <c r="K36" i="10"/>
  <c r="M36" i="10" s="1"/>
  <c r="K37" i="10"/>
  <c r="M37" i="10" s="1"/>
  <c r="K40" i="10"/>
  <c r="M40" i="10" s="1"/>
  <c r="K41" i="10"/>
  <c r="M41" i="10" s="1"/>
  <c r="K42" i="10"/>
  <c r="M42" i="10" s="1"/>
  <c r="K43" i="10"/>
  <c r="M43" i="10" s="1"/>
  <c r="K44" i="10"/>
  <c r="M44" i="10" s="1"/>
  <c r="K47" i="10"/>
  <c r="M47" i="10" s="1"/>
  <c r="K48" i="10"/>
  <c r="M48" i="10" s="1"/>
  <c r="K50" i="10"/>
  <c r="M50" i="10" s="1"/>
  <c r="K52" i="10"/>
  <c r="M52" i="10" s="1"/>
  <c r="K53" i="10"/>
  <c r="M53" i="10" s="1"/>
  <c r="K65" i="10"/>
  <c r="M65" i="10" s="1"/>
  <c r="K66" i="10"/>
  <c r="M66" i="10" s="1"/>
  <c r="K68" i="10"/>
  <c r="M68" i="10" s="1"/>
  <c r="K69" i="10"/>
  <c r="M69" i="10" s="1"/>
  <c r="K71" i="10"/>
  <c r="M71" i="10" s="1"/>
  <c r="K72" i="10"/>
  <c r="M72" i="10" s="1"/>
  <c r="K81" i="10"/>
  <c r="M81" i="10" s="1"/>
  <c r="K83" i="10"/>
  <c r="M83" i="10" s="1"/>
  <c r="K84" i="10"/>
  <c r="M84" i="10" s="1"/>
  <c r="K85" i="10"/>
  <c r="M85" i="10" s="1"/>
  <c r="K87" i="10"/>
  <c r="M87" i="10" s="1"/>
  <c r="K89" i="10"/>
  <c r="M89" i="10" s="1"/>
  <c r="K93" i="10"/>
  <c r="M93" i="10" s="1"/>
  <c r="K94" i="10"/>
  <c r="M94" i="10" s="1"/>
  <c r="K95" i="10"/>
  <c r="M95" i="10" s="1"/>
  <c r="K96" i="10"/>
  <c r="M96" i="10" s="1"/>
  <c r="K98" i="10"/>
  <c r="M98" i="10" s="1"/>
  <c r="K101" i="10"/>
  <c r="M101" i="10" s="1"/>
  <c r="K103" i="10"/>
  <c r="M103" i="10" s="1"/>
  <c r="K104" i="10"/>
  <c r="M104" i="10" s="1"/>
  <c r="K105" i="10"/>
  <c r="M105" i="10" s="1"/>
  <c r="K106" i="10"/>
  <c r="M106" i="10" s="1"/>
  <c r="K107" i="10"/>
  <c r="M107" i="10" s="1"/>
  <c r="K108" i="10"/>
  <c r="M108" i="10" s="1"/>
  <c r="K110" i="10"/>
  <c r="M110" i="10" s="1"/>
  <c r="K111" i="10"/>
  <c r="M111" i="10" s="1"/>
  <c r="K112" i="10"/>
  <c r="M112" i="10" s="1"/>
  <c r="K114" i="10"/>
  <c r="M114" i="10" s="1"/>
  <c r="K115" i="10"/>
  <c r="M115" i="10" s="1"/>
  <c r="K116" i="10"/>
  <c r="M116" i="10" s="1"/>
  <c r="K118" i="10"/>
  <c r="M118" i="10" s="1"/>
  <c r="K119" i="10"/>
  <c r="M119" i="10" s="1"/>
  <c r="K121" i="10"/>
  <c r="M121" i="10" s="1"/>
  <c r="K122" i="10"/>
  <c r="M122" i="10" s="1"/>
  <c r="K125" i="10"/>
  <c r="M125" i="10" s="1"/>
  <c r="K127" i="10"/>
  <c r="M127" i="10" s="1"/>
  <c r="K129" i="10"/>
  <c r="M129" i="10" s="1"/>
  <c r="K131" i="10"/>
  <c r="M131" i="10" s="1"/>
  <c r="K135" i="10"/>
  <c r="M135" i="10" s="1"/>
  <c r="K137" i="10"/>
  <c r="M137" i="10" s="1"/>
  <c r="K138" i="10"/>
  <c r="M138" i="10" s="1"/>
  <c r="K139" i="10"/>
  <c r="M139" i="10" s="1"/>
  <c r="K142" i="10"/>
  <c r="M142" i="10" s="1"/>
  <c r="K145" i="10"/>
  <c r="M145" i="10" s="1"/>
  <c r="K146" i="10"/>
  <c r="M146" i="10" s="1"/>
  <c r="K147" i="10"/>
  <c r="M147" i="10" s="1"/>
  <c r="K148" i="10"/>
  <c r="M148" i="10" s="1"/>
  <c r="K149" i="10"/>
  <c r="M149" i="10" s="1"/>
  <c r="K150" i="10"/>
  <c r="M150" i="10" s="1"/>
  <c r="K152" i="10"/>
  <c r="M152" i="10" s="1"/>
  <c r="K154" i="10"/>
  <c r="M154" i="10" s="1"/>
  <c r="K157" i="10"/>
  <c r="M157" i="10" s="1"/>
  <c r="K158" i="10"/>
  <c r="M158" i="10" s="1"/>
  <c r="K159" i="10"/>
  <c r="M159" i="10" s="1"/>
  <c r="K161" i="10"/>
  <c r="M161" i="10" s="1"/>
  <c r="K162" i="10"/>
  <c r="M162" i="10" s="1"/>
  <c r="K164" i="10"/>
  <c r="M164" i="10" s="1"/>
  <c r="K165" i="10"/>
  <c r="M165" i="10" s="1"/>
  <c r="K166" i="10"/>
  <c r="M166" i="10" s="1"/>
  <c r="K169" i="10"/>
  <c r="M169" i="10" s="1"/>
  <c r="K170" i="10"/>
  <c r="M170" i="10" s="1"/>
  <c r="K171" i="10"/>
  <c r="M171" i="10" s="1"/>
  <c r="K176" i="10"/>
  <c r="M176" i="10" s="1"/>
  <c r="K177" i="10"/>
  <c r="M177" i="10" s="1"/>
  <c r="K179" i="10"/>
  <c r="M179" i="10" s="1"/>
  <c r="K182" i="10"/>
  <c r="M182" i="10" s="1"/>
  <c r="K188" i="10"/>
  <c r="M188" i="10" s="1"/>
  <c r="K189" i="10"/>
  <c r="M189" i="10" s="1"/>
  <c r="K190" i="10"/>
  <c r="M190" i="10" s="1"/>
  <c r="K192" i="10"/>
  <c r="M192" i="10" s="1"/>
  <c r="K194" i="10"/>
  <c r="M194" i="10" s="1"/>
  <c r="K195" i="10"/>
  <c r="M195" i="10" s="1"/>
  <c r="K198" i="10"/>
  <c r="K203" i="10"/>
  <c r="M203" i="10" s="1"/>
  <c r="K204" i="10"/>
  <c r="M204" i="10" s="1"/>
  <c r="K209" i="10"/>
  <c r="M209" i="10" s="1"/>
  <c r="K211" i="10"/>
  <c r="M211" i="10" s="1"/>
  <c r="K213" i="10"/>
  <c r="M213" i="10" s="1"/>
  <c r="K216" i="10"/>
  <c r="M216" i="10" s="1"/>
  <c r="K218" i="10"/>
  <c r="M218" i="10" s="1"/>
  <c r="K221" i="10"/>
  <c r="M221" i="10" s="1"/>
  <c r="K222" i="10"/>
  <c r="M222" i="10" s="1"/>
  <c r="K224" i="10"/>
  <c r="M224" i="10" s="1"/>
  <c r="K229" i="10"/>
  <c r="M229" i="10" s="1"/>
  <c r="K230" i="10"/>
  <c r="M230" i="10" s="1"/>
  <c r="K231" i="10"/>
  <c r="M231" i="10" s="1"/>
  <c r="K232" i="10"/>
  <c r="M232" i="10" s="1"/>
  <c r="K234" i="10"/>
  <c r="M234" i="10" s="1"/>
  <c r="K235" i="10"/>
  <c r="M235" i="10" s="1"/>
  <c r="K239" i="10"/>
  <c r="M239" i="10" s="1"/>
  <c r="K240" i="10"/>
  <c r="M240" i="10" s="1"/>
  <c r="K241" i="10"/>
  <c r="M241" i="10" s="1"/>
  <c r="K243" i="10"/>
  <c r="M243" i="10" s="1"/>
  <c r="K245" i="10"/>
  <c r="M245" i="10" s="1"/>
  <c r="K248" i="10"/>
  <c r="M248" i="10" s="1"/>
  <c r="K249" i="10"/>
  <c r="M249" i="10" s="1"/>
  <c r="K250" i="10"/>
  <c r="M250" i="10" s="1"/>
  <c r="K252" i="10"/>
  <c r="M252" i="10" s="1"/>
  <c r="K254" i="10"/>
  <c r="M254" i="10" s="1"/>
  <c r="K263" i="10"/>
  <c r="M263" i="10" s="1"/>
  <c r="K270" i="10"/>
  <c r="M270" i="10" s="1"/>
  <c r="K272" i="10"/>
  <c r="M272" i="10" s="1"/>
  <c r="K276" i="10"/>
  <c r="M276" i="10" s="1"/>
  <c r="K280" i="10"/>
  <c r="M280" i="10" s="1"/>
  <c r="K281" i="10"/>
  <c r="M281" i="10" s="1"/>
  <c r="K283" i="10"/>
  <c r="M283" i="10" s="1"/>
  <c r="K284" i="10"/>
  <c r="M284" i="10" s="1"/>
  <c r="K287" i="10"/>
  <c r="M287" i="10" s="1"/>
  <c r="K288" i="10"/>
  <c r="M288" i="10" s="1"/>
  <c r="K289" i="10"/>
  <c r="M289" i="10" s="1"/>
  <c r="K294" i="10"/>
  <c r="M294" i="10" s="1"/>
  <c r="K295" i="10"/>
  <c r="M295" i="10" s="1"/>
  <c r="K296" i="10"/>
  <c r="M296" i="10" s="1"/>
  <c r="K298" i="10"/>
  <c r="M298" i="10" s="1"/>
  <c r="K299" i="10"/>
  <c r="M299" i="10" s="1"/>
  <c r="M198" i="10" l="1"/>
  <c r="M196" i="10" s="1"/>
  <c r="K196" i="10"/>
  <c r="E46" i="10" l="1"/>
  <c r="I46" i="10" l="1"/>
  <c r="D312" i="10"/>
  <c r="H312" i="10" s="1"/>
  <c r="D313" i="10"/>
  <c r="H313" i="10" s="1"/>
  <c r="F46" i="10"/>
  <c r="I39" i="10"/>
  <c r="J39" i="10"/>
  <c r="J46" i="10"/>
  <c r="E38" i="10"/>
  <c r="K39" i="10"/>
  <c r="M39" i="10" s="1"/>
  <c r="K19" i="10"/>
  <c r="M19" i="10" s="1"/>
  <c r="K46" i="10"/>
  <c r="M46" i="10" s="1"/>
  <c r="J38" i="10" l="1"/>
  <c r="F38" i="10"/>
  <c r="I38" i="10"/>
  <c r="K38" i="10"/>
  <c r="M38" i="10" s="1"/>
  <c r="C297" i="10" l="1"/>
  <c r="C293" i="10"/>
  <c r="C279" i="10"/>
  <c r="H297" i="10"/>
  <c r="E297" i="10"/>
  <c r="D297" i="10"/>
  <c r="H293" i="10"/>
  <c r="G293" i="10"/>
  <c r="E293" i="10"/>
  <c r="D293" i="10"/>
  <c r="H290" i="10"/>
  <c r="G290" i="10"/>
  <c r="D290" i="10"/>
  <c r="H286" i="10"/>
  <c r="G286" i="10"/>
  <c r="E286" i="10"/>
  <c r="D286" i="10"/>
  <c r="C286" i="10"/>
  <c r="H282" i="10"/>
  <c r="G282" i="10"/>
  <c r="E282" i="10"/>
  <c r="D282" i="10"/>
  <c r="C282" i="10"/>
  <c r="H279" i="10"/>
  <c r="G279" i="10"/>
  <c r="E279" i="10"/>
  <c r="D279" i="10"/>
  <c r="H275" i="10"/>
  <c r="G275" i="10"/>
  <c r="E275" i="10"/>
  <c r="D275" i="10"/>
  <c r="C275" i="10"/>
  <c r="F279" i="10" l="1"/>
  <c r="I282" i="10"/>
  <c r="I290" i="10"/>
  <c r="J293" i="10"/>
  <c r="J297" i="10"/>
  <c r="J279" i="10"/>
  <c r="F293" i="10"/>
  <c r="F297" i="10"/>
  <c r="D274" i="10"/>
  <c r="F275" i="10"/>
  <c r="F282" i="10"/>
  <c r="I286" i="10"/>
  <c r="E291" i="10"/>
  <c r="F291" i="10"/>
  <c r="F286" i="10"/>
  <c r="J282" i="10"/>
  <c r="E290" i="10"/>
  <c r="E285" i="10" s="1"/>
  <c r="E274" i="10"/>
  <c r="G274" i="10"/>
  <c r="J275" i="10"/>
  <c r="I297" i="10"/>
  <c r="H274" i="10"/>
  <c r="I275" i="10"/>
  <c r="I279" i="10"/>
  <c r="I293" i="10"/>
  <c r="J286" i="10"/>
  <c r="J290" i="10"/>
  <c r="K282" i="10"/>
  <c r="M282" i="10" s="1"/>
  <c r="K286" i="10"/>
  <c r="M286" i="10" s="1"/>
  <c r="K291" i="10"/>
  <c r="M291" i="10" s="1"/>
  <c r="K279" i="10"/>
  <c r="M279" i="10" s="1"/>
  <c r="C292" i="10"/>
  <c r="K293" i="10"/>
  <c r="M293" i="10" s="1"/>
  <c r="C274" i="10"/>
  <c r="K275" i="10"/>
  <c r="M275" i="10" s="1"/>
  <c r="K297" i="10"/>
  <c r="M297" i="10" s="1"/>
  <c r="C278" i="10"/>
  <c r="G285" i="10"/>
  <c r="D278" i="10"/>
  <c r="H278" i="10"/>
  <c r="E292" i="10"/>
  <c r="D292" i="10"/>
  <c r="H292" i="10"/>
  <c r="E278" i="10"/>
  <c r="G292" i="10"/>
  <c r="G278" i="10"/>
  <c r="C290" i="10"/>
  <c r="D285" i="10"/>
  <c r="H285" i="10"/>
  <c r="J292" i="10" l="1"/>
  <c r="F292" i="10"/>
  <c r="F278" i="10"/>
  <c r="F290" i="10"/>
  <c r="D273" i="10"/>
  <c r="F274" i="10"/>
  <c r="I278" i="10"/>
  <c r="J285" i="10"/>
  <c r="I285" i="10"/>
  <c r="E273" i="10"/>
  <c r="J278" i="10"/>
  <c r="I292" i="10"/>
  <c r="H273" i="10"/>
  <c r="I274" i="10"/>
  <c r="G273" i="10"/>
  <c r="J273" i="10" s="1"/>
  <c r="J274" i="10"/>
  <c r="K292" i="10"/>
  <c r="M292" i="10" s="1"/>
  <c r="C273" i="10"/>
  <c r="K274" i="10"/>
  <c r="M274" i="10" s="1"/>
  <c r="C285" i="10"/>
  <c r="K290" i="10"/>
  <c r="M290" i="10" s="1"/>
  <c r="K278" i="10"/>
  <c r="M278" i="10" s="1"/>
  <c r="G277" i="10"/>
  <c r="E277" i="10"/>
  <c r="H277" i="10"/>
  <c r="D277" i="10"/>
  <c r="E299" i="10" l="1"/>
  <c r="I277" i="10"/>
  <c r="F273" i="10"/>
  <c r="F285" i="10"/>
  <c r="H299" i="10"/>
  <c r="J277" i="10"/>
  <c r="I273" i="10"/>
  <c r="K273" i="10"/>
  <c r="M273" i="10" s="1"/>
  <c r="C277" i="10"/>
  <c r="K285" i="10"/>
  <c r="M285" i="10" s="1"/>
  <c r="F277" i="10" l="1"/>
  <c r="G299" i="10" s="1"/>
  <c r="J299" i="10" s="1"/>
  <c r="D299" i="10"/>
  <c r="K277" i="10"/>
  <c r="M277" i="10" s="1"/>
  <c r="C191" i="10"/>
  <c r="I299" i="10" l="1"/>
  <c r="F299" i="10"/>
  <c r="K191" i="10"/>
  <c r="K70" i="10"/>
  <c r="M70" i="10" s="1"/>
  <c r="C163" i="10"/>
  <c r="C156" i="10"/>
  <c r="C153" i="10"/>
  <c r="C144" i="10"/>
  <c r="D163" i="10"/>
  <c r="E163" i="10"/>
  <c r="G163" i="10"/>
  <c r="H163" i="10"/>
  <c r="D153" i="10"/>
  <c r="E153" i="10"/>
  <c r="G153" i="10"/>
  <c r="H153" i="10"/>
  <c r="L153" i="10" s="1"/>
  <c r="D88" i="10"/>
  <c r="E88" i="10"/>
  <c r="G88" i="10"/>
  <c r="H88" i="10"/>
  <c r="L88" i="10" s="1"/>
  <c r="C88" i="10"/>
  <c r="D86" i="10"/>
  <c r="E86" i="10"/>
  <c r="G86" i="10"/>
  <c r="H86" i="10"/>
  <c r="L86" i="10" s="1"/>
  <c r="C86" i="10"/>
  <c r="D80" i="10"/>
  <c r="E80" i="10"/>
  <c r="G80" i="10"/>
  <c r="H80" i="10"/>
  <c r="C80" i="10"/>
  <c r="L163" i="10" l="1"/>
  <c r="L80" i="10"/>
  <c r="I86" i="10"/>
  <c r="F153" i="10"/>
  <c r="F163" i="10"/>
  <c r="F88" i="10"/>
  <c r="F80" i="10"/>
  <c r="D319" i="10"/>
  <c r="F86" i="10"/>
  <c r="E92" i="10"/>
  <c r="D322" i="10"/>
  <c r="H322" i="10" s="1"/>
  <c r="D320" i="10"/>
  <c r="D348" i="10" s="1"/>
  <c r="D321" i="10"/>
  <c r="D324" i="10"/>
  <c r="J80" i="10"/>
  <c r="I153" i="10"/>
  <c r="I163" i="10"/>
  <c r="J88" i="10"/>
  <c r="I80" i="10"/>
  <c r="J86" i="10"/>
  <c r="J153" i="10"/>
  <c r="J163" i="10"/>
  <c r="I88" i="10"/>
  <c r="K88" i="10"/>
  <c r="M88" i="10" s="1"/>
  <c r="K90" i="10"/>
  <c r="M90" i="10" s="1"/>
  <c r="K97" i="10"/>
  <c r="K153" i="10"/>
  <c r="M153" i="10" s="1"/>
  <c r="K156" i="10"/>
  <c r="M156" i="10" s="1"/>
  <c r="K174" i="10"/>
  <c r="M174" i="10" s="1"/>
  <c r="K86" i="10"/>
  <c r="M86" i="10" s="1"/>
  <c r="K92" i="10"/>
  <c r="M92" i="10" s="1"/>
  <c r="C167" i="10"/>
  <c r="K168" i="10"/>
  <c r="M168" i="10" s="1"/>
  <c r="K80" i="10"/>
  <c r="M80" i="10" s="1"/>
  <c r="K91" i="10"/>
  <c r="M91" i="10" s="1"/>
  <c r="K144" i="10"/>
  <c r="K163" i="10"/>
  <c r="M163" i="10" s="1"/>
  <c r="C143" i="10"/>
  <c r="E25" i="10"/>
  <c r="D23" i="10"/>
  <c r="E23" i="10"/>
  <c r="G23" i="10"/>
  <c r="G22" i="10" s="1"/>
  <c r="G49" i="10" s="1"/>
  <c r="H23" i="10"/>
  <c r="C23" i="10"/>
  <c r="H22" i="10" l="1"/>
  <c r="L23" i="10"/>
  <c r="D22" i="10"/>
  <c r="D49" i="10" s="1"/>
  <c r="C155" i="10"/>
  <c r="C22" i="10"/>
  <c r="C49" i="10" s="1"/>
  <c r="I25" i="10"/>
  <c r="D310" i="10"/>
  <c r="D308" i="10"/>
  <c r="D347" i="10"/>
  <c r="H347" i="10" s="1"/>
  <c r="H319" i="10"/>
  <c r="J23" i="10"/>
  <c r="I23" i="10"/>
  <c r="F23" i="10"/>
  <c r="J25" i="10"/>
  <c r="F25" i="10"/>
  <c r="K143" i="10"/>
  <c r="K25" i="10"/>
  <c r="M25" i="10" s="1"/>
  <c r="K27" i="10"/>
  <c r="M27" i="10" s="1"/>
  <c r="K33" i="10"/>
  <c r="M33" i="10" s="1"/>
  <c r="K167" i="10"/>
  <c r="K23" i="10"/>
  <c r="M23" i="10" s="1"/>
  <c r="H49" i="10" l="1"/>
  <c r="L49" i="10" s="1"/>
  <c r="L22" i="10"/>
  <c r="F49" i="10"/>
  <c r="H308" i="10"/>
  <c r="D351" i="10"/>
  <c r="D357" i="10"/>
  <c r="D314" i="10"/>
  <c r="H314" i="10" s="1"/>
  <c r="H310" i="10"/>
  <c r="J19" i="10"/>
  <c r="F19" i="10"/>
  <c r="I19" i="10"/>
  <c r="K155" i="10"/>
  <c r="E33" i="10"/>
  <c r="E29" i="10"/>
  <c r="E27" i="10"/>
  <c r="E51" i="10"/>
  <c r="H51" i="10"/>
  <c r="C51" i="10"/>
  <c r="C60" i="10" s="1"/>
  <c r="E64" i="10"/>
  <c r="E76" i="10" s="1"/>
  <c r="I51" i="10" l="1"/>
  <c r="L51" i="10"/>
  <c r="H60" i="10"/>
  <c r="L60" i="10" s="1"/>
  <c r="F64" i="10"/>
  <c r="F76" i="10" s="1"/>
  <c r="D60" i="10"/>
  <c r="F51" i="10"/>
  <c r="D309" i="10"/>
  <c r="H309" i="10" s="1"/>
  <c r="I29" i="10"/>
  <c r="I33" i="10"/>
  <c r="H321" i="10"/>
  <c r="D323" i="10"/>
  <c r="D350" i="10" s="1"/>
  <c r="I64" i="10"/>
  <c r="F27" i="10"/>
  <c r="I27" i="10"/>
  <c r="J64" i="10"/>
  <c r="G61" i="10"/>
  <c r="J51" i="10"/>
  <c r="J29" i="10"/>
  <c r="J33" i="10"/>
  <c r="E60" i="10"/>
  <c r="E11" i="10" s="1"/>
  <c r="H61" i="10"/>
  <c r="J67" i="10"/>
  <c r="J70" i="10"/>
  <c r="J27" i="10"/>
  <c r="F29" i="10"/>
  <c r="F33" i="10"/>
  <c r="E22" i="10"/>
  <c r="E49" i="10" s="1"/>
  <c r="K64" i="10"/>
  <c r="M64" i="10" s="1"/>
  <c r="C61" i="10"/>
  <c r="K51" i="10"/>
  <c r="M51" i="10" s="1"/>
  <c r="K67" i="10"/>
  <c r="M67" i="10" s="1"/>
  <c r="K29" i="10"/>
  <c r="M29" i="10" s="1"/>
  <c r="I61" i="10" l="1"/>
  <c r="F60" i="10"/>
  <c r="D61" i="10"/>
  <c r="L61" i="10" s="1"/>
  <c r="E61" i="10"/>
  <c r="D8" i="10"/>
  <c r="C11" i="10"/>
  <c r="F316" i="10"/>
  <c r="D11" i="10"/>
  <c r="H323" i="10"/>
  <c r="H350" i="10"/>
  <c r="E8" i="10"/>
  <c r="G8" i="10"/>
  <c r="J76" i="10"/>
  <c r="I22" i="10"/>
  <c r="F22" i="10"/>
  <c r="H11" i="10"/>
  <c r="L11" i="10" s="1"/>
  <c r="I60" i="10"/>
  <c r="G11" i="10"/>
  <c r="J60" i="10"/>
  <c r="J22" i="10"/>
  <c r="H8" i="10"/>
  <c r="L8" i="10" s="1"/>
  <c r="K22" i="10"/>
  <c r="M22" i="10" s="1"/>
  <c r="K60" i="10"/>
  <c r="M60" i="10" s="1"/>
  <c r="K76" i="10"/>
  <c r="M76" i="10" s="1"/>
  <c r="N11" i="10" l="1"/>
  <c r="F61" i="10"/>
  <c r="D10" i="10"/>
  <c r="F11" i="10"/>
  <c r="I8" i="10"/>
  <c r="J49" i="10"/>
  <c r="F8" i="10"/>
  <c r="I11" i="10"/>
  <c r="B315" i="10"/>
  <c r="B316" i="10" s="1"/>
  <c r="H304" i="10"/>
  <c r="H320" i="10"/>
  <c r="H348" i="10"/>
  <c r="D345" i="10"/>
  <c r="J8" i="10"/>
  <c r="H10" i="10"/>
  <c r="L10" i="10" s="1"/>
  <c r="I49" i="10"/>
  <c r="E10" i="10"/>
  <c r="E9" i="10" s="1"/>
  <c r="G10" i="10"/>
  <c r="J11" i="10"/>
  <c r="K49" i="10"/>
  <c r="M49" i="10" s="1"/>
  <c r="C10" i="10"/>
  <c r="K8" i="10"/>
  <c r="M8" i="10" s="1"/>
  <c r="K11" i="10"/>
  <c r="M11" i="10" s="1"/>
  <c r="D9" i="10" l="1"/>
  <c r="H9" i="10"/>
  <c r="L9" i="10" s="1"/>
  <c r="I10" i="10"/>
  <c r="K61" i="10"/>
  <c r="M61" i="10" s="1"/>
  <c r="F10" i="10"/>
  <c r="D315" i="10"/>
  <c r="H345" i="10"/>
  <c r="G9" i="10"/>
  <c r="J10" i="10"/>
  <c r="J61" i="10"/>
  <c r="K10" i="10"/>
  <c r="M10" i="10" s="1"/>
  <c r="C9" i="10"/>
  <c r="J9" i="10" l="1"/>
  <c r="H315" i="10"/>
  <c r="D316" i="10"/>
  <c r="H316" i="10" s="1"/>
  <c r="I9" i="10"/>
  <c r="F9" i="10"/>
  <c r="H344" i="10"/>
  <c r="K9" i="10"/>
  <c r="M9" i="10" s="1"/>
  <c r="E109" i="10" l="1"/>
  <c r="H109" i="10"/>
  <c r="L109" i="10" s="1"/>
  <c r="D124" i="10"/>
  <c r="E124" i="10"/>
  <c r="G124" i="10"/>
  <c r="H124" i="10"/>
  <c r="C124" i="10"/>
  <c r="L124" i="10" l="1"/>
  <c r="F124" i="10"/>
  <c r="F109" i="10"/>
  <c r="D331" i="10"/>
  <c r="I109" i="10"/>
  <c r="J124" i="10"/>
  <c r="J109" i="10"/>
  <c r="I124" i="10"/>
  <c r="K109" i="10"/>
  <c r="M109" i="10" s="1"/>
  <c r="K124" i="10"/>
  <c r="M124" i="10" s="1"/>
  <c r="D262" i="10"/>
  <c r="G262" i="10"/>
  <c r="H262" i="10"/>
  <c r="H227" i="10"/>
  <c r="L227" i="10" s="1"/>
  <c r="D253" i="10"/>
  <c r="E253" i="10"/>
  <c r="G253" i="10"/>
  <c r="H253" i="10"/>
  <c r="L253" i="10" s="1"/>
  <c r="D251" i="10"/>
  <c r="E251" i="10"/>
  <c r="G251" i="10"/>
  <c r="H251" i="10"/>
  <c r="L251" i="10" s="1"/>
  <c r="D244" i="10"/>
  <c r="E244" i="10"/>
  <c r="G244" i="10"/>
  <c r="H244" i="10"/>
  <c r="L244" i="10" s="1"/>
  <c r="D242" i="10"/>
  <c r="E242" i="10"/>
  <c r="G242" i="10"/>
  <c r="H242" i="10"/>
  <c r="L242" i="10" s="1"/>
  <c r="D238" i="10"/>
  <c r="E238" i="10"/>
  <c r="G238" i="10"/>
  <c r="H238" i="10"/>
  <c r="L238" i="10" s="1"/>
  <c r="D223" i="10"/>
  <c r="E223" i="10"/>
  <c r="G223" i="10"/>
  <c r="H223" i="10"/>
  <c r="L223" i="10" s="1"/>
  <c r="D220" i="10"/>
  <c r="E220" i="10"/>
  <c r="G220" i="10"/>
  <c r="H220" i="10"/>
  <c r="L220" i="10" s="1"/>
  <c r="D215" i="10"/>
  <c r="E215" i="10"/>
  <c r="G215" i="10"/>
  <c r="H215" i="10"/>
  <c r="L215" i="10" s="1"/>
  <c r="D212" i="10"/>
  <c r="E212" i="10"/>
  <c r="G212" i="10"/>
  <c r="H212" i="10"/>
  <c r="L212" i="10" s="1"/>
  <c r="D210" i="10"/>
  <c r="E210" i="10"/>
  <c r="G210" i="10"/>
  <c r="H210" i="10"/>
  <c r="L210" i="10" s="1"/>
  <c r="D208" i="10"/>
  <c r="E208" i="10"/>
  <c r="G208" i="10"/>
  <c r="H208" i="10"/>
  <c r="L208" i="10" s="1"/>
  <c r="D191" i="10"/>
  <c r="E191" i="10"/>
  <c r="G191" i="10"/>
  <c r="H191" i="10"/>
  <c r="L191" i="10" s="1"/>
  <c r="M191" i="10" s="1"/>
  <c r="D187" i="10"/>
  <c r="E187" i="10"/>
  <c r="G187" i="10"/>
  <c r="H187" i="10"/>
  <c r="L187" i="10" s="1"/>
  <c r="E144" i="10"/>
  <c r="G144" i="10"/>
  <c r="H144" i="10"/>
  <c r="L144" i="10" s="1"/>
  <c r="M144" i="10" s="1"/>
  <c r="D178" i="10"/>
  <c r="E178" i="10"/>
  <c r="G178" i="10"/>
  <c r="H178" i="10"/>
  <c r="E156" i="10"/>
  <c r="G156" i="10"/>
  <c r="D141" i="10"/>
  <c r="E141" i="10"/>
  <c r="H141" i="10"/>
  <c r="L141" i="10" s="1"/>
  <c r="D134" i="10"/>
  <c r="E134" i="10"/>
  <c r="G134" i="10"/>
  <c r="H134" i="10"/>
  <c r="L134" i="10" s="1"/>
  <c r="D132" i="10"/>
  <c r="G132" i="10"/>
  <c r="H132" i="10"/>
  <c r="D130" i="10"/>
  <c r="E130" i="10"/>
  <c r="G130" i="10"/>
  <c r="H130" i="10"/>
  <c r="D128" i="10"/>
  <c r="E128" i="10"/>
  <c r="G128" i="10"/>
  <c r="H128" i="10"/>
  <c r="D126" i="10"/>
  <c r="E126" i="10"/>
  <c r="G126" i="10"/>
  <c r="H126" i="10"/>
  <c r="E97" i="10"/>
  <c r="H97" i="10"/>
  <c r="L97" i="10" s="1"/>
  <c r="M97" i="10" s="1"/>
  <c r="L126" i="10" l="1"/>
  <c r="L130" i="10"/>
  <c r="L128" i="10"/>
  <c r="L132" i="10"/>
  <c r="L178" i="10"/>
  <c r="L262" i="10"/>
  <c r="H186" i="10"/>
  <c r="G186" i="10"/>
  <c r="E186" i="10"/>
  <c r="D186" i="10"/>
  <c r="H258" i="10"/>
  <c r="G258" i="10"/>
  <c r="I210" i="10"/>
  <c r="I238" i="10"/>
  <c r="I244" i="10"/>
  <c r="I259" i="10"/>
  <c r="I262" i="10"/>
  <c r="I242" i="10"/>
  <c r="I128" i="10"/>
  <c r="I144" i="10"/>
  <c r="F168" i="10"/>
  <c r="F191" i="10"/>
  <c r="F174" i="10"/>
  <c r="F156" i="10"/>
  <c r="F97" i="10"/>
  <c r="I212" i="10"/>
  <c r="I130" i="10"/>
  <c r="I82" i="10"/>
  <c r="I97" i="10"/>
  <c r="I187" i="10"/>
  <c r="D143" i="10"/>
  <c r="F144" i="10"/>
  <c r="D358" i="10"/>
  <c r="I215" i="10"/>
  <c r="I132" i="10"/>
  <c r="I178" i="10"/>
  <c r="I174" i="10"/>
  <c r="I191" i="10"/>
  <c r="I223" i="10"/>
  <c r="I134" i="10"/>
  <c r="I136" i="10"/>
  <c r="I141" i="10"/>
  <c r="I156" i="10"/>
  <c r="I220" i="10"/>
  <c r="D123" i="10"/>
  <c r="I90" i="10"/>
  <c r="I251" i="10"/>
  <c r="I253" i="10"/>
  <c r="I227" i="10"/>
  <c r="H180" i="10"/>
  <c r="H246" i="10"/>
  <c r="J82" i="10"/>
  <c r="J90" i="10"/>
  <c r="J128" i="10"/>
  <c r="J132" i="10"/>
  <c r="J134" i="10"/>
  <c r="J141" i="10"/>
  <c r="G167" i="10"/>
  <c r="G155" i="10" s="1"/>
  <c r="J168" i="10"/>
  <c r="J174" i="10"/>
  <c r="J178" i="10"/>
  <c r="J144" i="10"/>
  <c r="J191" i="10"/>
  <c r="J208" i="10"/>
  <c r="J210" i="10"/>
  <c r="J212" i="10"/>
  <c r="J215" i="10"/>
  <c r="J223" i="10"/>
  <c r="J253" i="10"/>
  <c r="G226" i="10"/>
  <c r="J227" i="10"/>
  <c r="J262" i="10"/>
  <c r="E167" i="10"/>
  <c r="E155" i="10" s="1"/>
  <c r="E180" i="10"/>
  <c r="E207" i="10"/>
  <c r="E246" i="10"/>
  <c r="J233" i="10"/>
  <c r="H123" i="10"/>
  <c r="I126" i="10"/>
  <c r="H167" i="10"/>
  <c r="I168" i="10"/>
  <c r="H207" i="10"/>
  <c r="I208" i="10"/>
  <c r="J97" i="10"/>
  <c r="J126" i="10"/>
  <c r="J130" i="10"/>
  <c r="J136" i="10"/>
  <c r="J156" i="10"/>
  <c r="G180" i="10"/>
  <c r="G173" i="10" s="1"/>
  <c r="J181" i="10"/>
  <c r="J187" i="10"/>
  <c r="J217" i="10"/>
  <c r="J220" i="10"/>
  <c r="J238" i="10"/>
  <c r="J242" i="10"/>
  <c r="J244" i="10"/>
  <c r="J247" i="10"/>
  <c r="J251" i="10"/>
  <c r="J259" i="10"/>
  <c r="G123" i="10"/>
  <c r="G79" i="10" s="1"/>
  <c r="G207" i="10"/>
  <c r="E214" i="10"/>
  <c r="E237" i="10"/>
  <c r="G246" i="10"/>
  <c r="E226" i="10"/>
  <c r="H214" i="10"/>
  <c r="L214" i="10" s="1"/>
  <c r="H237" i="10"/>
  <c r="H226" i="10"/>
  <c r="H143" i="10"/>
  <c r="L143" i="10" s="1"/>
  <c r="M143" i="10" s="1"/>
  <c r="G143" i="10"/>
  <c r="E143" i="10"/>
  <c r="D167" i="10"/>
  <c r="D180" i="10"/>
  <c r="D207" i="10"/>
  <c r="D237" i="10"/>
  <c r="D214" i="10"/>
  <c r="D246" i="10"/>
  <c r="D226" i="10"/>
  <c r="D258" i="10"/>
  <c r="D13" i="10" s="1"/>
  <c r="L13" i="10" s="1"/>
  <c r="G237" i="10"/>
  <c r="G214" i="10"/>
  <c r="L226" i="10" l="1"/>
  <c r="H155" i="10"/>
  <c r="L167" i="10"/>
  <c r="M167" i="10" s="1"/>
  <c r="L237" i="10"/>
  <c r="L246" i="10"/>
  <c r="L258" i="10"/>
  <c r="L186" i="10"/>
  <c r="H79" i="10"/>
  <c r="L123" i="10"/>
  <c r="H173" i="10"/>
  <c r="I173" i="10" s="1"/>
  <c r="L180" i="10"/>
  <c r="L207" i="10"/>
  <c r="I258" i="10"/>
  <c r="J246" i="10"/>
  <c r="I167" i="10"/>
  <c r="J207" i="10"/>
  <c r="F143" i="10"/>
  <c r="D173" i="10"/>
  <c r="D155" i="10"/>
  <c r="F167" i="10"/>
  <c r="J123" i="10"/>
  <c r="J143" i="10"/>
  <c r="I226" i="10"/>
  <c r="I186" i="10"/>
  <c r="J155" i="10"/>
  <c r="I180" i="10"/>
  <c r="I214" i="10"/>
  <c r="I207" i="10"/>
  <c r="J214" i="10"/>
  <c r="G225" i="10"/>
  <c r="J237" i="10"/>
  <c r="I79" i="10"/>
  <c r="J180" i="10"/>
  <c r="J226" i="10"/>
  <c r="H225" i="10"/>
  <c r="I237" i="10"/>
  <c r="I246" i="10"/>
  <c r="J173" i="10"/>
  <c r="H185" i="10"/>
  <c r="J186" i="10"/>
  <c r="I143" i="10"/>
  <c r="I155" i="10"/>
  <c r="E173" i="10"/>
  <c r="J258" i="10"/>
  <c r="I123" i="10"/>
  <c r="J167" i="10"/>
  <c r="E185" i="10"/>
  <c r="E225" i="10"/>
  <c r="G184" i="10"/>
  <c r="H184" i="10"/>
  <c r="D185" i="10"/>
  <c r="G185" i="10"/>
  <c r="G269" i="10" s="1"/>
  <c r="D225" i="10"/>
  <c r="D79" i="10"/>
  <c r="L79" i="10" l="1"/>
  <c r="L173" i="10"/>
  <c r="L155" i="10"/>
  <c r="M155" i="10" s="1"/>
  <c r="D269" i="10"/>
  <c r="H269" i="10"/>
  <c r="L269" i="10" s="1"/>
  <c r="L185" i="10"/>
  <c r="L225" i="10"/>
  <c r="J79" i="10"/>
  <c r="E269" i="10"/>
  <c r="H16" i="10"/>
  <c r="F155" i="10"/>
  <c r="J185" i="10"/>
  <c r="H6" i="10"/>
  <c r="I184" i="10"/>
  <c r="I185" i="10"/>
  <c r="I225" i="10"/>
  <c r="J225" i="10"/>
  <c r="G6" i="10"/>
  <c r="J184" i="10"/>
  <c r="G15" i="10"/>
  <c r="H15" i="10"/>
  <c r="D184" i="10"/>
  <c r="L184" i="10" s="1"/>
  <c r="H7" i="10" l="1"/>
  <c r="L16" i="10"/>
  <c r="L15" i="10"/>
  <c r="D271" i="10"/>
  <c r="H271" i="10"/>
  <c r="J269" i="10"/>
  <c r="I15" i="10"/>
  <c r="D16" i="10"/>
  <c r="D6" i="10"/>
  <c r="L6" i="10" s="1"/>
  <c r="I6" i="10"/>
  <c r="J15" i="10"/>
  <c r="J6" i="10"/>
  <c r="H14" i="10"/>
  <c r="I269" i="10"/>
  <c r="I16" i="10" s="1"/>
  <c r="D15" i="10"/>
  <c r="G271" i="10"/>
  <c r="G16" i="10"/>
  <c r="H5" i="10" l="1"/>
  <c r="L5" i="10" s="1"/>
  <c r="L271" i="10"/>
  <c r="D5" i="10"/>
  <c r="D7" i="10"/>
  <c r="L7" i="10" s="1"/>
  <c r="G7" i="10"/>
  <c r="J16" i="10"/>
  <c r="G5" i="10"/>
  <c r="J271" i="10"/>
  <c r="I271" i="10"/>
  <c r="G14" i="10"/>
  <c r="J14" i="10" s="1"/>
  <c r="D14" i="10"/>
  <c r="L14" i="10" s="1"/>
  <c r="J5" i="10" l="1"/>
  <c r="J7" i="10"/>
  <c r="I7" i="10"/>
  <c r="I14" i="10"/>
  <c r="I5" i="10"/>
  <c r="C126" i="10" l="1"/>
  <c r="C128" i="10"/>
  <c r="C130" i="10"/>
  <c r="C134" i="10"/>
  <c r="C178" i="10"/>
  <c r="D337" i="10"/>
  <c r="C187" i="10"/>
  <c r="C208" i="10"/>
  <c r="C210" i="10"/>
  <c r="C212" i="10"/>
  <c r="C215" i="10"/>
  <c r="C220" i="10"/>
  <c r="C223" i="10"/>
  <c r="C238" i="10"/>
  <c r="C242" i="10"/>
  <c r="C244" i="10"/>
  <c r="C251" i="10"/>
  <c r="C253" i="10"/>
  <c r="C262" i="10"/>
  <c r="C186" i="10" l="1"/>
  <c r="F251" i="10"/>
  <c r="F262" i="10"/>
  <c r="F253" i="10"/>
  <c r="F242" i="10"/>
  <c r="F208" i="10"/>
  <c r="D326" i="10"/>
  <c r="F178" i="10"/>
  <c r="E133" i="10"/>
  <c r="F133" i="10"/>
  <c r="D318" i="10"/>
  <c r="F82" i="10"/>
  <c r="F215" i="10"/>
  <c r="F238" i="10"/>
  <c r="F136" i="10"/>
  <c r="D338" i="10"/>
  <c r="F141" i="10"/>
  <c r="D334" i="10"/>
  <c r="F130" i="10"/>
  <c r="F327" i="10"/>
  <c r="F233" i="10"/>
  <c r="F247" i="10"/>
  <c r="F337" i="10"/>
  <c r="F364" i="10" s="1"/>
  <c r="F223" i="10"/>
  <c r="F212" i="10"/>
  <c r="F324" i="10"/>
  <c r="F187" i="10"/>
  <c r="D333" i="10"/>
  <c r="F128" i="10"/>
  <c r="F325" i="10"/>
  <c r="F244" i="10"/>
  <c r="F220" i="10"/>
  <c r="F326" i="10"/>
  <c r="F353" i="10" s="1"/>
  <c r="F210" i="10"/>
  <c r="F181" i="10"/>
  <c r="D336" i="10"/>
  <c r="F134" i="10"/>
  <c r="D332" i="10"/>
  <c r="F126" i="10"/>
  <c r="K251" i="10"/>
  <c r="M251" i="10" s="1"/>
  <c r="K215" i="10"/>
  <c r="M215" i="10" s="1"/>
  <c r="K227" i="10"/>
  <c r="M227" i="10" s="1"/>
  <c r="K244" i="10"/>
  <c r="M244" i="10" s="1"/>
  <c r="K210" i="10"/>
  <c r="M210" i="10" s="1"/>
  <c r="K181" i="10"/>
  <c r="M181" i="10" s="1"/>
  <c r="K134" i="10"/>
  <c r="M134" i="10" s="1"/>
  <c r="K126" i="10"/>
  <c r="M126" i="10" s="1"/>
  <c r="K262" i="10"/>
  <c r="M262" i="10" s="1"/>
  <c r="K253" i="10"/>
  <c r="M253" i="10" s="1"/>
  <c r="K242" i="10"/>
  <c r="M242" i="10" s="1"/>
  <c r="K217" i="10"/>
  <c r="M217" i="10" s="1"/>
  <c r="K208" i="10"/>
  <c r="M208" i="10" s="1"/>
  <c r="K178" i="10"/>
  <c r="M178" i="10" s="1"/>
  <c r="K133" i="10"/>
  <c r="M133" i="10" s="1"/>
  <c r="K82" i="10"/>
  <c r="M82" i="10" s="1"/>
  <c r="K238" i="10"/>
  <c r="M238" i="10" s="1"/>
  <c r="K141" i="10"/>
  <c r="M141" i="10" s="1"/>
  <c r="K130" i="10"/>
  <c r="M130" i="10" s="1"/>
  <c r="K233" i="10"/>
  <c r="M233" i="10" s="1"/>
  <c r="K247" i="10"/>
  <c r="M247" i="10" s="1"/>
  <c r="K223" i="10"/>
  <c r="M223" i="10" s="1"/>
  <c r="K212" i="10"/>
  <c r="M212" i="10" s="1"/>
  <c r="K187" i="10"/>
  <c r="M187" i="10" s="1"/>
  <c r="K136" i="10"/>
  <c r="M136" i="10" s="1"/>
  <c r="K128" i="10"/>
  <c r="M128" i="10" s="1"/>
  <c r="K220" i="10"/>
  <c r="M220" i="10" s="1"/>
  <c r="C207" i="10"/>
  <c r="C132" i="10"/>
  <c r="C226" i="10"/>
  <c r="C246" i="10"/>
  <c r="C237" i="10"/>
  <c r="C180" i="10"/>
  <c r="C173" i="10" s="1"/>
  <c r="C214" i="10"/>
  <c r="E132" i="10" l="1"/>
  <c r="E123" i="10" s="1"/>
  <c r="F237" i="10"/>
  <c r="D335" i="10"/>
  <c r="F132" i="10"/>
  <c r="D363" i="10"/>
  <c r="H363" i="10" s="1"/>
  <c r="H336" i="10"/>
  <c r="F352" i="10"/>
  <c r="H352" i="10" s="1"/>
  <c r="H325" i="10"/>
  <c r="F354" i="10"/>
  <c r="H354" i="10" s="1"/>
  <c r="H327" i="10"/>
  <c r="D365" i="10"/>
  <c r="H365" i="10" s="1"/>
  <c r="H338" i="10"/>
  <c r="D353" i="10"/>
  <c r="H353" i="10" s="1"/>
  <c r="H326" i="10"/>
  <c r="F180" i="10"/>
  <c r="F246" i="10"/>
  <c r="F207" i="10"/>
  <c r="D359" i="10"/>
  <c r="H332" i="10"/>
  <c r="D339" i="10"/>
  <c r="D341" i="10" s="1"/>
  <c r="D361" i="10"/>
  <c r="H361" i="10" s="1"/>
  <c r="H334" i="10"/>
  <c r="D364" i="10"/>
  <c r="H364" i="10" s="1"/>
  <c r="H337" i="10"/>
  <c r="F226" i="10"/>
  <c r="F351" i="10"/>
  <c r="H351" i="10" s="1"/>
  <c r="H324" i="10"/>
  <c r="D346" i="10"/>
  <c r="H318" i="10"/>
  <c r="F186" i="10"/>
  <c r="F214" i="10"/>
  <c r="D360" i="10"/>
  <c r="H360" i="10" s="1"/>
  <c r="H333" i="10"/>
  <c r="C123" i="10"/>
  <c r="K123" i="10" s="1"/>
  <c r="M123" i="10" s="1"/>
  <c r="K237" i="10"/>
  <c r="M237" i="10" s="1"/>
  <c r="K180" i="10"/>
  <c r="M180" i="10" s="1"/>
  <c r="K246" i="10"/>
  <c r="M246" i="10" s="1"/>
  <c r="K214" i="10"/>
  <c r="M214" i="10" s="1"/>
  <c r="K186" i="10"/>
  <c r="M186" i="10" s="1"/>
  <c r="K226" i="10"/>
  <c r="M226" i="10" s="1"/>
  <c r="K132" i="10"/>
  <c r="M132" i="10" s="1"/>
  <c r="K207" i="10"/>
  <c r="M207" i="10" s="1"/>
  <c r="C185" i="10"/>
  <c r="C225" i="10"/>
  <c r="C79" i="10" l="1"/>
  <c r="F173" i="10"/>
  <c r="F185" i="10"/>
  <c r="H346" i="10"/>
  <c r="D362" i="10"/>
  <c r="H362" i="10" s="1"/>
  <c r="H335" i="10"/>
  <c r="F123" i="10"/>
  <c r="F225" i="10"/>
  <c r="H359" i="10"/>
  <c r="E79" i="10"/>
  <c r="K185" i="10"/>
  <c r="M185" i="10" s="1"/>
  <c r="K173" i="10"/>
  <c r="M173" i="10" s="1"/>
  <c r="K225" i="10"/>
  <c r="M225" i="10" s="1"/>
  <c r="C184" i="10" l="1"/>
  <c r="D366" i="10"/>
  <c r="D367" i="10" s="1"/>
  <c r="F79" i="10"/>
  <c r="K79" i="10"/>
  <c r="M79" i="10" s="1"/>
  <c r="E184" i="10"/>
  <c r="C6" i="10" l="1"/>
  <c r="F6" i="10" s="1"/>
  <c r="F184" i="10"/>
  <c r="C15" i="10"/>
  <c r="K184" i="10"/>
  <c r="M184" i="10" s="1"/>
  <c r="D342" i="10"/>
  <c r="E6" i="10"/>
  <c r="E15" i="10"/>
  <c r="D368" i="10" l="1"/>
  <c r="K6" i="10"/>
  <c r="M6" i="10" s="1"/>
  <c r="K15" i="10"/>
  <c r="M15" i="10" s="1"/>
  <c r="F15" i="10"/>
  <c r="H331" i="10" l="1"/>
  <c r="H358" i="10"/>
  <c r="F260" i="10" l="1"/>
  <c r="K260" i="10"/>
  <c r="M260" i="10" s="1"/>
  <c r="E258" i="10"/>
  <c r="F330" i="10"/>
  <c r="F357" i="10" s="1"/>
  <c r="H357" i="10" s="1"/>
  <c r="H366" i="10" s="1"/>
  <c r="H367" i="10" s="1"/>
  <c r="F339" i="10" l="1"/>
  <c r="F341" i="10" s="1"/>
  <c r="F342" i="10" s="1"/>
  <c r="H342" i="10" s="1"/>
  <c r="H330" i="10"/>
  <c r="H339" i="10" s="1"/>
  <c r="H341" i="10" s="1"/>
  <c r="C258" i="10"/>
  <c r="C269" i="10" s="1"/>
  <c r="F259" i="10"/>
  <c r="K259" i="10"/>
  <c r="M259" i="10" s="1"/>
  <c r="F366" i="10"/>
  <c r="F367" i="10" s="1"/>
  <c r="E16" i="10"/>
  <c r="E271" i="10"/>
  <c r="E5" i="10" s="1"/>
  <c r="C16" i="10" l="1"/>
  <c r="K269" i="10"/>
  <c r="M269" i="10" s="1"/>
  <c r="F269" i="10"/>
  <c r="C271" i="10"/>
  <c r="E14" i="10"/>
  <c r="E7" i="10"/>
  <c r="F258" i="10"/>
  <c r="K258" i="10"/>
  <c r="M258" i="10" s="1"/>
  <c r="C13" i="10"/>
  <c r="F13" i="10" s="1"/>
  <c r="C7" i="10" l="1"/>
  <c r="K16" i="10"/>
  <c r="M16" i="10" s="1"/>
  <c r="F16" i="10"/>
  <c r="C14" i="10"/>
  <c r="C5" i="10"/>
  <c r="F271" i="10"/>
  <c r="K271" i="10"/>
  <c r="M271" i="10" s="1"/>
  <c r="K14" i="10" l="1"/>
  <c r="M14" i="10" s="1"/>
  <c r="F14" i="10"/>
  <c r="N5" i="10"/>
  <c r="O5" i="10" s="1"/>
  <c r="K5" i="10"/>
  <c r="M5" i="10" s="1"/>
  <c r="F5" i="10"/>
  <c r="H368" i="10"/>
  <c r="F7" i="10"/>
  <c r="K7" i="10"/>
  <c r="M7" i="10" s="1"/>
  <c r="F368" i="10"/>
</calcChain>
</file>

<file path=xl/sharedStrings.xml><?xml version="1.0" encoding="utf-8"?>
<sst xmlns="http://schemas.openxmlformats.org/spreadsheetml/2006/main" count="451" uniqueCount="272">
  <si>
    <t>Код  БК / СУБКОСГУ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</si>
  <si>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</si>
  <si>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</si>
  <si>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</si>
  <si>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</si>
  <si>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</si>
  <si>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МЕСТНЫЙ БЮДЖЕТ + ИНЫЕ ЦЕЛИ</t>
  </si>
  <si>
    <t>МЕСТНЫЙ  БЮДЖЕТ без иных целей</t>
  </si>
  <si>
    <t>Заработная плата</t>
  </si>
  <si>
    <t>Начисления на выплаты по оплате труда</t>
  </si>
  <si>
    <t>ПРОЧИЕ УСЛУГИ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</si>
  <si>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</si>
  <si>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</si>
  <si>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</si>
  <si>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</si>
  <si>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</si>
  <si>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</si>
  <si>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</si>
  <si>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</si>
  <si>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</si>
  <si>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</si>
  <si>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</si>
  <si>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</si>
  <si>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</si>
  <si>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</si>
  <si>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 xml:space="preserve">Приобретение игр, игрушек 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</si>
  <si>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</si>
  <si>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</si>
  <si>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</si>
  <si>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</si>
  <si>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</si>
  <si>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</si>
  <si>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</si>
  <si>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</si>
  <si>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</si>
  <si>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</si>
  <si>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</si>
  <si>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ежемесячное денежное вознаграждениеза классное руководство педагогическим сотрудникам</t>
  </si>
  <si>
    <t>2411000</t>
  </si>
  <si>
    <t>2412000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</si>
  <si>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</si>
  <si>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</si>
  <si>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услуги</t>
  </si>
  <si>
    <t>Оплата проезда к месту служебной командировки</t>
  </si>
  <si>
    <t>Коммунальные услуги, в том числе: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</si>
  <si>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</si>
  <si>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</si>
  <si>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</si>
  <si>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</si>
  <si>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</si>
  <si>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</si>
  <si>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</si>
  <si>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</si>
  <si>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</si>
  <si>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</si>
  <si>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</si>
  <si>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</si>
  <si>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</si>
  <si>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</si>
  <si>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</si>
  <si>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</si>
  <si>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</si>
  <si>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</si>
  <si>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</si>
  <si>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</si>
  <si>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</si>
  <si>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</si>
  <si>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</si>
  <si>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</si>
  <si>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Приобретение (изготовление)  лекарственных препаратов и материалов, применяемых в медицинских целях</t>
  </si>
  <si>
    <t>Приобретение продуктов питания для детей льготной категории</t>
  </si>
  <si>
    <t>Приобретение горюче - смазочных материалов</t>
  </si>
  <si>
    <t>Приобретение строительных материалов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</si>
  <si>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</si>
  <si>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</si>
  <si>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</si>
  <si>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</si>
  <si>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Приобретение воды питьевой</t>
  </si>
  <si>
    <t>Мероприятия по пожарной безопасности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</si>
  <si>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</si>
  <si>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</si>
  <si>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</si>
  <si>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</si>
  <si>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</si>
  <si>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</si>
  <si>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</si>
  <si>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</si>
  <si>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</si>
  <si>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</si>
  <si>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Мероприятия по антитеррору 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</si>
  <si>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</si>
  <si>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</si>
  <si>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</si>
  <si>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</si>
  <si>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</si>
  <si>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</si>
  <si>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</si>
  <si>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</si>
  <si>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</si>
  <si>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кабельной линии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</si>
  <si>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</si>
  <si>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</si>
  <si>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</si>
  <si>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</si>
  <si>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</si>
  <si>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</si>
  <si>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</si>
  <si>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</si>
  <si>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</si>
  <si>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</si>
  <si>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310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</si>
  <si>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</si>
  <si>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бытовой техники, аппаратуры, и  оборудования</t>
  </si>
  <si>
    <t>Приобратение хозяйственного инвентаря</t>
  </si>
  <si>
    <t>Работы по установке противопожарных дверей, лестниц</t>
  </si>
  <si>
    <t>Приобретение и изготовление металлоконструкций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</si>
  <si>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</si>
  <si>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</si>
  <si>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Разработка проектной и сметной документации для  установки объектов нефинансовых активов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</si>
  <si>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</si>
  <si>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Установка и настройка автоматизированной системы</t>
  </si>
  <si>
    <t>Приобретение основных средств</t>
  </si>
  <si>
    <t>Установка и настройка авотматизированной системы</t>
  </si>
  <si>
    <t>Ремонтные работы (капитальный ремонт) 1.2.2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</si>
  <si>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</si>
  <si>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</si>
  <si>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</si>
  <si>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</si>
  <si>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Разработка проектной и сметной документации для капитального ремонта объектов нефинансовых активов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</si>
  <si>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</si>
  <si>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</si>
  <si>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</si>
  <si>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</si>
  <si>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2210002</t>
  </si>
  <si>
    <t>Приобретение почтовых марок и маркированных конвертов, пересылка почтовых отправлений</t>
  </si>
  <si>
    <t>221</t>
  </si>
  <si>
    <t>2120001</t>
  </si>
  <si>
    <t>Возмещение расходов, связанных с проживанием вне места постоянного жительства в служебных командировках (суточные)</t>
  </si>
  <si>
    <t>Надомное обучение</t>
  </si>
  <si>
    <t>Проверка</t>
  </si>
  <si>
    <t xml:space="preserve">ИТОГО РЕСПУБЛИКАНСКИЙ БЮДЖЕТ </t>
  </si>
  <si>
    <t>611+612</t>
  </si>
  <si>
    <t>Оплата труда, в т.ч.:</t>
  </si>
  <si>
    <t>Прочие несоциальные выплаты персоналу в денежной форме, в т.ч.:</t>
  </si>
  <si>
    <t>Услуги связи, в т.ч.:</t>
  </si>
  <si>
    <t>Приобретение спортивного инвентаря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</si>
  <si>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</si>
  <si>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</si>
  <si>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>Мероприятия по содержанию имущества  п.1.2.1</t>
  </si>
  <si>
    <t>Транспортные расходы , в т.ч.:</t>
  </si>
  <si>
    <t>Прочие работы, услуги, в т.ч.:</t>
  </si>
  <si>
    <t xml:space="preserve"> 223 (244)</t>
  </si>
  <si>
    <t>223 (247)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</si>
  <si>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</si>
  <si>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</si>
  <si>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Увеличение стоимости продуктов питания, в т.ч.</t>
  </si>
  <si>
    <t>Увеличение стоимости горюче-смазочных материалов, в т.ч.</t>
  </si>
  <si>
    <t>Увеличение стоимости строительных материалов, в т.ч.</t>
  </si>
  <si>
    <t>Увеличение стоимости мягкого инвентаря, в т.ч.</t>
  </si>
  <si>
    <t>Увеличение стоимости материальных запасов, в т.ч.:</t>
  </si>
  <si>
    <t>340 (весь)</t>
  </si>
  <si>
    <t>Ремонты п. 1.2.2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</si>
  <si>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</si>
  <si>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</si>
  <si>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Коммунальные услуги, 244</t>
  </si>
  <si>
    <t>Коммунальные услуги, 247</t>
  </si>
  <si>
    <t>Расходы на фонд оплаты труда работников учреждений (советники)</t>
  </si>
  <si>
    <t xml:space="preserve">Расходы по начислениям на заработную плату </t>
  </si>
  <si>
    <t>Фин.обеспечение выполнения деятельности</t>
  </si>
  <si>
    <t>П. 1.2.1</t>
  </si>
  <si>
    <t xml:space="preserve">Мероприятия по пожарной безопасности </t>
  </si>
  <si>
    <t>П. 1.2.3</t>
  </si>
  <si>
    <t xml:space="preserve">Мероприятия по антитеррору </t>
  </si>
  <si>
    <t>П.1.2.4</t>
  </si>
  <si>
    <t>2260050 (243)</t>
  </si>
  <si>
    <t>2260436 (243)</t>
  </si>
  <si>
    <t>ИТОГО МУНИЦИПАЛЬНЫЙ  БЮДЖЕТ 611+612</t>
  </si>
  <si>
    <t xml:space="preserve">ВСЕГО 0702 1100202590 612, в том числе </t>
  </si>
  <si>
    <t>Мероприятия по пожарной безопасности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</si>
  <si>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</si>
  <si>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</si>
  <si>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</si>
  <si>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</si>
  <si>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</si>
  <si>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</si>
  <si>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</si>
  <si>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</si>
  <si>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</si>
  <si>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ПЕРЕХОДЯЩИЕ ОСТАТКИ ПО ИНЫМ ЦЕЛЯМ</t>
  </si>
  <si>
    <t>2250207 (243)</t>
  </si>
  <si>
    <t>2250440 (243)</t>
  </si>
  <si>
    <t>Стало</t>
  </si>
  <si>
    <t>Было</t>
  </si>
  <si>
    <t>Изменения</t>
  </si>
  <si>
    <t>РЕСПУБЛИКАНСКИЙ БЮДЖЕТ / Наименование мероприятия</t>
  </si>
  <si>
    <t>МУНИЦИПАЛЬНЫЙ БЮДЖЕТ / Наименование мероприятия</t>
  </si>
  <si>
    <t>911 0702 11000 71330 611.</t>
  </si>
  <si>
    <t>911 0702 11002 02590 611.</t>
  </si>
  <si>
    <t>Наименование мероприятия (СШ 11)</t>
  </si>
  <si>
    <t>ТЕКУЩИЙ ПЕРИОД</t>
  </si>
  <si>
    <t xml:space="preserve">Остаток </t>
  </si>
  <si>
    <t>Утвержденные плановые назначения             на текущий период, руб.</t>
  </si>
  <si>
    <t>Показатели исполнения на текущий период, %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</si>
  <si>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</si>
  <si>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</si>
  <si>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</si>
  <si>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</si>
  <si>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</si>
  <si>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</si>
  <si>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</si>
  <si>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</si>
  <si>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</si>
  <si>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</si>
  <si>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</si>
  <si>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</si>
  <si>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</si>
  <si>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</si>
  <si>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</si>
  <si>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</si>
  <si>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проверка</t>
  </si>
  <si>
    <t>П.1.2.2</t>
  </si>
  <si>
    <t>П.1.2.1</t>
  </si>
  <si>
    <t xml:space="preserve">ИТОГО ИНЫЕ ЦЕЛИ  ФЕДЕРАЛЬНЫЙ БЮДЖЕТ </t>
  </si>
  <si>
    <t>ИТОГО  МУНИЦИПАЛЬНЫЙ БЮДЖЕТ</t>
  </si>
  <si>
    <t xml:space="preserve">ИТОГО ИНЫЕ ЦЕЛИ  РЕСПУБЛИКАНСКИЙ БЮДЖЕТ 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</si>
  <si>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</si>
  <si>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МБ +РБ+ФБ 612</t>
  </si>
  <si>
    <t>МБ +РБ+ФБ (611+612)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</si>
  <si>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</si>
  <si>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Приобретение учебно-наглядных пособий </t>
  </si>
  <si>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</si>
  <si>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Капитальный ремонт ограждения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</si>
  <si>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</si>
  <si>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Текущий ремонт кровли, водосточной системы</t>
  </si>
  <si>
    <t>911 0702 71 0 00 90106 612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</si>
  <si>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</si>
  <si>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Приобретение компьютерной техники (для АУП, специалистов, кроме педагогических работников)</t>
  </si>
  <si>
    <t>2024 год</t>
  </si>
  <si>
    <t>Оплата услуг БТИ</t>
  </si>
  <si>
    <t>Приобретение игрового оборудования</t>
  </si>
  <si>
    <t>Приобретение ковров</t>
  </si>
  <si>
    <t>Приобретение мягкого инвентаря (ЮНАРМИЯ)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</si>
  <si>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</si>
  <si>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</si>
  <si>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Приобретение периодических изданий</t>
  </si>
  <si>
    <t>Текущий ремонт фасада здания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</si>
  <si>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</si>
  <si>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</si>
  <si>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</si>
  <si>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Утвержденные плановые назначения   на 2024 год, руб.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</si>
  <si>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</si>
  <si>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</si>
  <si>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</si>
  <si>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 xml:space="preserve">  0702 110EВ5179F 612</t>
  </si>
  <si>
    <t>ФЕДЕРАЛЬНЫЙ БЮДЖЕТ / Наименование мероприятия</t>
  </si>
  <si>
    <t>Санитарно-гигиеническое обслуживание, мойка и чистка имущества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</si>
  <si>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</si>
  <si>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</si>
  <si>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911 0702 11000S1580 612</t>
  </si>
  <si>
    <t>911 0702 11000L3030 612</t>
  </si>
  <si>
    <t>911 1006 05000 20080 612</t>
  </si>
  <si>
    <t>911 0310 09003 20130   612</t>
  </si>
  <si>
    <t>ВЕСЬ БЮДЖЕТ 0702+ ИНЫЕ ЦЕЛИ</t>
  </si>
  <si>
    <t>Подписка на печатные периодические издания</t>
  </si>
  <si>
    <t>3100267</t>
  </si>
  <si>
    <t>212</t>
  </si>
  <si>
    <t>Расходы, связанные с исполнением судебных актов и судебным производством в рамках непрограммных направлений расходов</t>
  </si>
  <si>
    <t>0702 7400020390  612</t>
  </si>
  <si>
    <t>0702 11 00 0L 0500 612</t>
  </si>
  <si>
    <t xml:space="preserve">Расходы на обеспечение выплат ежемесячного денежного вознагрождения советникам директоров по воспитанию и взаимодействию с детскими общественными объединениями </t>
  </si>
  <si>
    <t xml:space="preserve">Информация о распределении бюджетных средств на 01.01.2025 года </t>
  </si>
  <si>
    <t>Нотариальные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</si>
</sst>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_р_."/>
    <numFmt numFmtId="165" formatCode="_-* #,##0.00,_₽_-;\-* #,##0.00,_₽_-;_-* \-??\ _₽_-;_-@_-"/>
    <numFmt numFmtId="166" formatCode="#,##0.00_р_."/>
    <numFmt numFmtId="167" formatCode="_-* #,##0.00\ _₽_-;\-* #,##0.00\ _₽_-;_-* \-??\ _₽_-;_-@_-"/>
    <numFmt numFmtId="168" formatCode="_-* #,##0.00_р_._-;\-* #,##0.00_р_._-;_-* &quot;-&quot;??_р_._-;_-@"/>
    <numFmt numFmtId="169" formatCode="#,##0.00_ ;\-#,##0.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Cambria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theme="9" tint="-0.499984740745262"/>
      <name val="Times New Roman"/>
      <family val="1"/>
      <charset val="204"/>
    </font>
    <font>
      <sz val="11"/>
      <color theme="9" tint="-0.499984740745262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Calibri"/>
      <family val="2"/>
      <charset val="1"/>
    </font>
    <font>
      <sz val="14"/>
      <name val="Calibri"/>
      <family val="2"/>
      <charset val="1"/>
    </font>
    <font>
      <b/>
      <sz val="14"/>
      <name val="Times New Roman"/>
      <family val="1"/>
      <charset val="1"/>
    </font>
    <font>
      <b/>
      <sz val="11"/>
      <name val="Calibri"/>
      <family val="2"/>
      <charset val="1"/>
    </font>
    <font>
      <sz val="14"/>
      <color theme="9" tint="-0.499984740745262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b/>
      <sz val="14"/>
      <name val="Calibri"/>
      <family val="2"/>
      <charset val="1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name val="Calibri"/>
      <family val="2"/>
      <charset val="204"/>
    </font>
    <font>
      <b/>
      <sz val="10"/>
      <name val="Times New Roman"/>
      <family val="1"/>
      <charset val="204"/>
    </font>
    <font>
      <b/>
      <i/>
      <sz val="11"/>
      <name val="Cambria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FF00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rgb="FFFDEADA"/>
      </patternFill>
    </fill>
    <fill>
      <patternFill patternType="solid">
        <fgColor theme="8" tint="0.39997558519241921"/>
        <bgColor rgb="FFE6E0E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0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rgb="FFD9D9D9"/>
      </patternFill>
    </fill>
    <fill>
      <patternFill patternType="solid">
        <fgColor rgb="FFFFC000"/>
        <bgColor rgb="FFFFCC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rgb="FFE6B9B8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FCC00"/>
      </patternFill>
    </fill>
    <fill>
      <patternFill patternType="solid">
        <fgColor rgb="FFFFFF00"/>
        <bgColor indexed="64"/>
      </patternFill>
    </fill>
    <fill>
      <patternFill patternType="solid">
        <fgColor rgb="FFD7E4BD"/>
        <bgColor rgb="FFD9D9D9"/>
      </patternFill>
    </fill>
    <fill>
      <patternFill patternType="solid">
        <fgColor rgb="FFFFFF00"/>
        <bgColor rgb="FFFDEADA"/>
      </patternFill>
    </fill>
    <fill>
      <patternFill patternType="solid">
        <fgColor theme="0"/>
        <bgColor rgb="FFFFC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FCC00"/>
      </patternFill>
    </fill>
    <fill>
      <patternFill patternType="solid">
        <fgColor rgb="FF92D050"/>
        <bgColor rgb="FFE6E0EC"/>
      </patternFill>
    </fill>
    <fill>
      <patternFill patternType="solid">
        <fgColor theme="8" tint="0.59999389629810485"/>
        <bgColor rgb="FFE6E0EC"/>
      </patternFill>
    </fill>
    <fill>
      <patternFill patternType="solid">
        <fgColor rgb="FF92D050"/>
        <bgColor rgb="FFC3D69B"/>
      </patternFill>
    </fill>
    <fill>
      <patternFill patternType="solid">
        <fgColor rgb="FF01E4EF"/>
        <bgColor rgb="FFE6B9B8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B9B8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E5B8B7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6" tint="0.39997558519241921"/>
        <bgColor rgb="FFCCC1DA"/>
      </patternFill>
    </fill>
    <fill>
      <patternFill patternType="solid">
        <fgColor rgb="FF01E4EF"/>
        <bgColor rgb="FFE6E0EC"/>
      </patternFill>
    </fill>
    <fill>
      <patternFill patternType="solid">
        <fgColor rgb="FFFFFF00"/>
        <bgColor rgb="FFD9D9D9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rgb="FFE6E0EC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6" tint="0.39997558519241921"/>
        <bgColor rgb="FFE6E0EC"/>
      </patternFill>
    </fill>
    <fill>
      <patternFill patternType="solid">
        <fgColor rgb="FFFFCCFF"/>
        <bgColor rgb="FFE6E0EC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9" tint="0.59999389629810485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rgb="FF01E4EF"/>
        <bgColor rgb="FFCCC1DA"/>
      </patternFill>
    </fill>
    <fill>
      <patternFill patternType="solid">
        <fgColor theme="8" tint="0.39997558519241921"/>
        <bgColor rgb="FFFFCC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5" fontId="4" fillId="0" borderId="0" applyBorder="0" applyProtection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Protection="0"/>
    <xf numFmtId="43" fontId="2" fillId="0" borderId="0" applyFont="0" applyFill="0" applyBorder="0" applyAlignment="0" applyProtection="0"/>
    <xf numFmtId="165" fontId="4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Border="0" applyProtection="0"/>
    <xf numFmtId="43" fontId="1" fillId="0" borderId="0" applyFont="0" applyFill="0" applyBorder="0" applyAlignment="0" applyProtection="0"/>
  </cellStyleXfs>
  <cellXfs count="609">
    <xf numFmtId="0" fontId="0" fillId="0" borderId="0" xfId="0"/>
    <xf numFmtId="0" fontId="4" fillId="0" borderId="0" xfId="2" applyProtection="1">
      <protection locked="0"/>
    </xf>
    <xf numFmtId="0" fontId="4" fillId="2" borderId="0" xfId="2" applyFill="1"/>
    <xf numFmtId="0" fontId="4" fillId="0" borderId="0" xfId="2"/>
    <xf numFmtId="0" fontId="4" fillId="0" borderId="0" xfId="2" applyFont="1"/>
    <xf numFmtId="0" fontId="6" fillId="4" borderId="4" xfId="2" applyFont="1" applyFill="1" applyBorder="1" applyAlignment="1" applyProtection="1">
      <alignment horizontal="center" vertical="center"/>
    </xf>
    <xf numFmtId="0" fontId="5" fillId="5" borderId="0" xfId="2" applyFont="1" applyFill="1" applyAlignment="1" applyProtection="1">
      <alignment horizontal="center" vertical="center" wrapText="1"/>
    </xf>
    <xf numFmtId="0" fontId="8" fillId="3" borderId="3" xfId="2" applyFont="1" applyFill="1" applyBorder="1" applyAlignment="1" applyProtection="1">
      <alignment horizontal="center" vertical="center"/>
    </xf>
    <xf numFmtId="0" fontId="8" fillId="6" borderId="0" xfId="2" applyFont="1" applyFill="1" applyAlignment="1" applyProtection="1">
      <alignment horizontal="center" vertical="center" wrapText="1"/>
    </xf>
    <xf numFmtId="0" fontId="8" fillId="3" borderId="0" xfId="2" applyFont="1" applyFill="1" applyAlignment="1" applyProtection="1">
      <alignment horizontal="center" vertical="center" wrapText="1"/>
    </xf>
    <xf numFmtId="0" fontId="4" fillId="0" borderId="0" xfId="2" applyProtection="1"/>
    <xf numFmtId="0" fontId="4" fillId="0" borderId="0" xfId="2" applyFont="1" applyProtection="1"/>
    <xf numFmtId="0" fontId="4" fillId="12" borderId="0" xfId="2" applyFill="1" applyProtection="1"/>
    <xf numFmtId="0" fontId="4" fillId="12" borderId="0" xfId="2" applyFont="1" applyFill="1" applyProtection="1"/>
    <xf numFmtId="0" fontId="10" fillId="2" borderId="0" xfId="0" applyFont="1" applyFill="1" applyAlignment="1" applyProtection="1">
      <alignment wrapText="1"/>
    </xf>
    <xf numFmtId="0" fontId="10" fillId="0" borderId="0" xfId="0" applyFont="1" applyAlignment="1" applyProtection="1">
      <alignment wrapText="1"/>
    </xf>
    <xf numFmtId="0" fontId="6" fillId="13" borderId="1" xfId="0" applyFont="1" applyFill="1" applyBorder="1" applyAlignment="1" applyProtection="1">
      <alignment horizontal="left" vertical="center" wrapText="1"/>
    </xf>
    <xf numFmtId="0" fontId="6" fillId="14" borderId="1" xfId="0" applyFont="1" applyFill="1" applyBorder="1" applyAlignment="1" applyProtection="1">
      <alignment horizontal="left" vertical="center" wrapText="1"/>
    </xf>
    <xf numFmtId="0" fontId="10" fillId="14" borderId="0" xfId="0" applyFont="1" applyFill="1" applyProtection="1"/>
    <xf numFmtId="0" fontId="5" fillId="0" borderId="1" xfId="0" applyFont="1" applyFill="1" applyBorder="1" applyAlignment="1" applyProtection="1">
      <alignment horizontal="left" vertical="center" wrapText="1"/>
    </xf>
    <xf numFmtId="0" fontId="11" fillId="0" borderId="0" xfId="0" applyFont="1" applyProtection="1"/>
    <xf numFmtId="0" fontId="5" fillId="0" borderId="1" xfId="0" applyFont="1" applyFill="1" applyBorder="1" applyAlignment="1" applyProtection="1">
      <alignment vertical="center" wrapText="1"/>
    </xf>
    <xf numFmtId="0" fontId="11" fillId="0" borderId="0" xfId="0" applyFont="1" applyFill="1" applyProtection="1"/>
    <xf numFmtId="0" fontId="5" fillId="0" borderId="6" xfId="0" applyFont="1" applyFill="1" applyBorder="1" applyAlignment="1" applyProtection="1">
      <alignment vertical="center" wrapText="1"/>
    </xf>
    <xf numFmtId="0" fontId="5" fillId="13" borderId="1" xfId="0" applyFont="1" applyFill="1" applyBorder="1" applyAlignment="1" applyProtection="1">
      <alignment horizontal="left" vertical="center" wrapText="1"/>
    </xf>
    <xf numFmtId="0" fontId="10" fillId="0" borderId="0" xfId="0" applyFont="1" applyProtection="1"/>
    <xf numFmtId="0" fontId="5" fillId="2" borderId="1" xfId="0" applyFont="1" applyFill="1" applyBorder="1" applyAlignment="1" applyProtection="1">
      <alignment horizontal="left" vertical="center" wrapText="1"/>
    </xf>
    <xf numFmtId="0" fontId="10" fillId="11" borderId="0" xfId="0" applyFont="1" applyFill="1" applyProtection="1"/>
    <xf numFmtId="0" fontId="5" fillId="13" borderId="2" xfId="0" applyFont="1" applyFill="1" applyBorder="1" applyAlignment="1" applyProtection="1">
      <alignment horizontal="left" vertical="center" wrapText="1"/>
    </xf>
    <xf numFmtId="0" fontId="6" fillId="19" borderId="2" xfId="2" applyFont="1" applyFill="1" applyBorder="1" applyAlignment="1" applyProtection="1">
      <alignment horizontal="center" vertical="center" wrapText="1"/>
    </xf>
    <xf numFmtId="0" fontId="6" fillId="2" borderId="0" xfId="2" applyFont="1" applyFill="1" applyAlignment="1">
      <alignment wrapText="1"/>
    </xf>
    <xf numFmtId="0" fontId="6" fillId="14" borderId="0" xfId="2" applyFont="1" applyFill="1" applyAlignment="1">
      <alignment wrapText="1"/>
    </xf>
    <xf numFmtId="0" fontId="4" fillId="14" borderId="0" xfId="2" applyFill="1"/>
    <xf numFmtId="0" fontId="4" fillId="14" borderId="0" xfId="2" applyFont="1" applyFill="1"/>
    <xf numFmtId="0" fontId="4" fillId="14" borderId="0" xfId="2" applyFill="1" applyProtection="1"/>
    <xf numFmtId="0" fontId="4" fillId="14" borderId="0" xfId="2" applyFont="1" applyFill="1" applyProtection="1"/>
    <xf numFmtId="0" fontId="5" fillId="3" borderId="2" xfId="2" applyFont="1" applyFill="1" applyBorder="1" applyAlignment="1" applyProtection="1">
      <alignment horizontal="left" vertical="top" wrapText="1"/>
    </xf>
    <xf numFmtId="0" fontId="5" fillId="0" borderId="0" xfId="2" applyFont="1" applyAlignment="1" applyProtection="1">
      <alignment wrapText="1"/>
      <protection locked="0"/>
    </xf>
    <xf numFmtId="0" fontId="4" fillId="0" borderId="0" xfId="2" applyFont="1" applyProtection="1">
      <protection locked="0"/>
    </xf>
    <xf numFmtId="0" fontId="6" fillId="23" borderId="2" xfId="2" applyFont="1" applyFill="1" applyBorder="1" applyAlignment="1" applyProtection="1">
      <alignment horizontal="left" vertical="center" wrapText="1"/>
    </xf>
    <xf numFmtId="0" fontId="6" fillId="14" borderId="0" xfId="2" applyFont="1" applyFill="1" applyAlignment="1" applyProtection="1">
      <alignment vertical="center" wrapText="1"/>
    </xf>
    <xf numFmtId="0" fontId="5" fillId="2" borderId="0" xfId="2" applyFont="1" applyFill="1" applyAlignment="1">
      <alignment wrapText="1"/>
    </xf>
    <xf numFmtId="0" fontId="5" fillId="0" borderId="0" xfId="2" applyFont="1" applyAlignment="1">
      <alignment wrapText="1"/>
    </xf>
    <xf numFmtId="0" fontId="5" fillId="2" borderId="3" xfId="2" applyFont="1" applyFill="1" applyBorder="1" applyAlignment="1" applyProtection="1">
      <alignment wrapText="1"/>
    </xf>
    <xf numFmtId="0" fontId="5" fillId="0" borderId="3" xfId="2" applyFont="1" applyBorder="1" applyAlignment="1" applyProtection="1">
      <alignment vertical="top" wrapText="1"/>
    </xf>
    <xf numFmtId="0" fontId="5" fillId="3" borderId="0" xfId="2" applyFont="1" applyFill="1" applyAlignment="1">
      <alignment wrapText="1"/>
    </xf>
    <xf numFmtId="0" fontId="6" fillId="14" borderId="0" xfId="2" applyFont="1" applyFill="1" applyAlignment="1" applyProtection="1">
      <alignment wrapText="1"/>
    </xf>
    <xf numFmtId="0" fontId="5" fillId="0" borderId="2" xfId="2" applyFont="1" applyBorder="1" applyAlignment="1" applyProtection="1">
      <alignment vertical="top" wrapText="1"/>
    </xf>
    <xf numFmtId="0" fontId="5" fillId="3" borderId="2" xfId="2" applyFont="1" applyFill="1" applyBorder="1" applyAlignment="1" applyProtection="1">
      <alignment vertical="top" wrapText="1"/>
    </xf>
    <xf numFmtId="0" fontId="6" fillId="0" borderId="0" xfId="2" applyFont="1" applyAlignment="1">
      <alignment wrapText="1"/>
    </xf>
    <xf numFmtId="0" fontId="6" fillId="3" borderId="0" xfId="2" applyFont="1" applyFill="1" applyAlignment="1">
      <alignment vertical="center" wrapText="1"/>
    </xf>
    <xf numFmtId="49" fontId="5" fillId="2" borderId="3" xfId="3" applyNumberFormat="1" applyFont="1" applyFill="1" applyBorder="1" applyAlignment="1" applyProtection="1">
      <alignment wrapText="1"/>
    </xf>
    <xf numFmtId="0" fontId="4" fillId="2" borderId="0" xfId="2" applyFont="1" applyFill="1"/>
    <xf numFmtId="0" fontId="5" fillId="6" borderId="2" xfId="2" applyFont="1" applyFill="1" applyBorder="1" applyAlignment="1" applyProtection="1">
      <alignment vertical="top" wrapText="1"/>
    </xf>
    <xf numFmtId="0" fontId="6" fillId="6" borderId="0" xfId="2" applyFont="1" applyFill="1" applyAlignment="1">
      <alignment wrapText="1"/>
    </xf>
    <xf numFmtId="0" fontId="6" fillId="3" borderId="0" xfId="2" applyFont="1" applyFill="1" applyAlignment="1">
      <alignment wrapText="1"/>
    </xf>
    <xf numFmtId="0" fontId="5" fillId="24" borderId="2" xfId="2" applyFont="1" applyFill="1" applyBorder="1" applyAlignment="1" applyProtection="1">
      <alignment vertical="top" wrapText="1"/>
    </xf>
    <xf numFmtId="0" fontId="6" fillId="0" borderId="0" xfId="2" applyFont="1" applyAlignment="1">
      <alignment vertical="center" wrapText="1"/>
    </xf>
    <xf numFmtId="0" fontId="6" fillId="15" borderId="0" xfId="2" applyFont="1" applyFill="1" applyAlignment="1" applyProtection="1">
      <alignment vertical="center" wrapText="1"/>
    </xf>
    <xf numFmtId="0" fontId="6" fillId="15" borderId="0" xfId="2" applyFont="1" applyFill="1" applyAlignment="1" applyProtection="1">
      <alignment wrapText="1"/>
    </xf>
    <xf numFmtId="0" fontId="6" fillId="26" borderId="0" xfId="2" applyFont="1" applyFill="1" applyAlignment="1" applyProtection="1">
      <alignment wrapText="1"/>
    </xf>
    <xf numFmtId="0" fontId="5" fillId="3" borderId="3" xfId="2" applyFont="1" applyFill="1" applyBorder="1" applyAlignment="1" applyProtection="1">
      <alignment wrapText="1"/>
    </xf>
    <xf numFmtId="0" fontId="5" fillId="3" borderId="2" xfId="2" applyFont="1" applyFill="1" applyBorder="1" applyAlignment="1" applyProtection="1">
      <alignment horizontal="left" vertical="center" wrapText="1"/>
    </xf>
    <xf numFmtId="0" fontId="6" fillId="29" borderId="2" xfId="2" applyFont="1" applyFill="1" applyBorder="1" applyAlignment="1" applyProtection="1">
      <alignment horizontal="center" vertical="top" wrapText="1"/>
    </xf>
    <xf numFmtId="0" fontId="6" fillId="22" borderId="0" xfId="2" applyFont="1" applyFill="1" applyAlignment="1" applyProtection="1">
      <alignment wrapText="1"/>
    </xf>
    <xf numFmtId="2" fontId="5" fillId="0" borderId="3" xfId="2" applyNumberFormat="1" applyFont="1" applyBorder="1" applyAlignment="1" applyProtection="1">
      <alignment wrapText="1"/>
    </xf>
    <xf numFmtId="0" fontId="5" fillId="3" borderId="3" xfId="2" applyFont="1" applyFill="1" applyBorder="1" applyAlignment="1" applyProtection="1">
      <alignment horizontal="left" vertical="top" wrapText="1"/>
    </xf>
    <xf numFmtId="0" fontId="5" fillId="3" borderId="3" xfId="2" applyFont="1" applyFill="1" applyBorder="1" applyAlignment="1" applyProtection="1">
      <alignment vertical="top" wrapText="1"/>
    </xf>
    <xf numFmtId="0" fontId="6" fillId="34" borderId="2" xfId="2" applyFont="1" applyFill="1" applyBorder="1" applyAlignment="1" applyProtection="1">
      <alignment horizontal="center" vertical="top" wrapText="1"/>
    </xf>
    <xf numFmtId="0" fontId="5" fillId="6" borderId="2" xfId="2" applyFont="1" applyFill="1" applyBorder="1" applyAlignment="1" applyProtection="1">
      <alignment horizontal="left" vertical="center" wrapText="1"/>
    </xf>
    <xf numFmtId="0" fontId="5" fillId="0" borderId="0" xfId="2" applyFont="1" applyAlignment="1">
      <alignment vertical="center" wrapText="1"/>
    </xf>
    <xf numFmtId="0" fontId="5" fillId="3" borderId="2" xfId="2" applyFont="1" applyFill="1" applyBorder="1" applyAlignment="1" applyProtection="1">
      <alignment horizontal="left" wrapText="1"/>
    </xf>
    <xf numFmtId="0" fontId="5" fillId="36" borderId="2" xfId="2" applyFont="1" applyFill="1" applyBorder="1" applyAlignment="1" applyProtection="1">
      <alignment horizontal="left" vertical="center" wrapText="1"/>
    </xf>
    <xf numFmtId="0" fontId="5" fillId="14" borderId="0" xfId="2" applyFont="1" applyFill="1" applyAlignment="1">
      <alignment wrapText="1"/>
    </xf>
    <xf numFmtId="0" fontId="6" fillId="11" borderId="0" xfId="2" applyFont="1" applyFill="1" applyAlignment="1" applyProtection="1">
      <alignment wrapText="1"/>
    </xf>
    <xf numFmtId="0" fontId="5" fillId="37" borderId="2" xfId="2" applyFont="1" applyFill="1" applyBorder="1" applyAlignment="1" applyProtection="1">
      <alignment horizontal="left" vertical="center" wrapText="1"/>
    </xf>
    <xf numFmtId="0" fontId="4" fillId="2" borderId="0" xfId="2" applyFont="1" applyFill="1" applyProtection="1"/>
    <xf numFmtId="0" fontId="4" fillId="38" borderId="0" xfId="2" applyFont="1" applyFill="1"/>
    <xf numFmtId="0" fontId="4" fillId="38" borderId="0" xfId="2" applyFill="1"/>
    <xf numFmtId="0" fontId="17" fillId="2" borderId="0" xfId="2" applyFont="1" applyFill="1"/>
    <xf numFmtId="0" fontId="17" fillId="0" borderId="0" xfId="2" applyFont="1"/>
    <xf numFmtId="0" fontId="16" fillId="3" borderId="0" xfId="2" applyFont="1" applyFill="1" applyAlignment="1">
      <alignment wrapText="1"/>
    </xf>
    <xf numFmtId="0" fontId="6" fillId="40" borderId="6" xfId="2" applyFont="1" applyFill="1" applyBorder="1" applyAlignment="1" applyProtection="1">
      <alignment horizontal="left" vertical="center" wrapText="1"/>
    </xf>
    <xf numFmtId="43" fontId="4" fillId="0" borderId="0" xfId="14" applyFont="1"/>
    <xf numFmtId="43" fontId="21" fillId="17" borderId="6" xfId="1" applyFont="1" applyFill="1" applyBorder="1" applyAlignment="1" applyProtection="1">
      <alignment horizontal="center" vertical="center" wrapText="1"/>
    </xf>
    <xf numFmtId="43" fontId="7" fillId="23" borderId="6" xfId="1" applyFont="1" applyFill="1" applyBorder="1" applyAlignment="1" applyProtection="1">
      <alignment horizontal="center" vertical="center"/>
    </xf>
    <xf numFmtId="43" fontId="20" fillId="0" borderId="6" xfId="1" applyFont="1" applyBorder="1" applyAlignment="1" applyProtection="1">
      <alignment horizontal="center" vertical="center"/>
      <protection locked="0"/>
    </xf>
    <xf numFmtId="43" fontId="7" fillId="29" borderId="6" xfId="1" applyFont="1" applyFill="1" applyBorder="1" applyAlignment="1" applyProtection="1">
      <alignment horizontal="center" vertical="center"/>
    </xf>
    <xf numFmtId="43" fontId="7" fillId="30" borderId="6" xfId="1" applyFont="1" applyFill="1" applyBorder="1" applyAlignment="1" applyProtection="1">
      <alignment horizontal="center" vertical="center"/>
    </xf>
    <xf numFmtId="43" fontId="7" fillId="34" borderId="6" xfId="1" applyFont="1" applyFill="1" applyBorder="1" applyAlignment="1" applyProtection="1">
      <alignment horizontal="center" vertical="center"/>
    </xf>
    <xf numFmtId="43" fontId="20" fillId="2" borderId="6" xfId="1" applyFont="1" applyFill="1" applyBorder="1" applyAlignment="1" applyProtection="1">
      <alignment wrapText="1"/>
    </xf>
    <xf numFmtId="43" fontId="20" fillId="6" borderId="6" xfId="1" applyFont="1" applyFill="1" applyBorder="1" applyAlignment="1" applyProtection="1">
      <alignment wrapText="1"/>
    </xf>
    <xf numFmtId="43" fontId="20" fillId="2" borderId="6" xfId="1" applyFont="1" applyFill="1" applyBorder="1" applyAlignment="1" applyProtection="1">
      <alignment vertical="center" wrapText="1"/>
    </xf>
    <xf numFmtId="43" fontId="23" fillId="2" borderId="6" xfId="1" applyFont="1" applyFill="1" applyBorder="1" applyProtection="1"/>
    <xf numFmtId="0" fontId="22" fillId="0" borderId="0" xfId="2" applyFont="1"/>
    <xf numFmtId="0" fontId="25" fillId="15" borderId="0" xfId="2" applyFont="1" applyFill="1" applyProtection="1"/>
    <xf numFmtId="0" fontId="5" fillId="3" borderId="3" xfId="2" applyFont="1" applyFill="1" applyBorder="1" applyAlignment="1" applyProtection="1">
      <alignment horizontal="left" wrapText="1"/>
    </xf>
    <xf numFmtId="0" fontId="25" fillId="14" borderId="0" xfId="2" applyFont="1" applyFill="1" applyProtection="1"/>
    <xf numFmtId="0" fontId="5" fillId="0" borderId="2" xfId="2" applyFont="1" applyBorder="1" applyAlignment="1" applyProtection="1">
      <alignment horizontal="left" wrapText="1"/>
    </xf>
    <xf numFmtId="0" fontId="10" fillId="0" borderId="0" xfId="0" applyFont="1" applyAlignment="1" applyProtection="1">
      <alignment horizontal="center"/>
    </xf>
    <xf numFmtId="43" fontId="7" fillId="47" borderId="6" xfId="1" applyFont="1" applyFill="1" applyBorder="1" applyAlignment="1" applyProtection="1">
      <alignment horizontal="center" vertical="center"/>
    </xf>
    <xf numFmtId="0" fontId="6" fillId="11" borderId="2" xfId="0" applyFont="1" applyFill="1" applyBorder="1" applyAlignment="1" applyProtection="1">
      <alignment horizontal="left" vertical="center" wrapText="1"/>
    </xf>
    <xf numFmtId="0" fontId="6" fillId="18" borderId="1" xfId="0" applyFont="1" applyFill="1" applyBorder="1" applyAlignment="1" applyProtection="1">
      <alignment horizontal="left" vertical="center" wrapText="1"/>
    </xf>
    <xf numFmtId="0" fontId="6" fillId="32" borderId="2" xfId="0" applyFont="1" applyFill="1" applyBorder="1" applyAlignment="1" applyProtection="1">
      <alignment horizontal="left" vertical="center" wrapText="1"/>
    </xf>
    <xf numFmtId="0" fontId="6" fillId="6" borderId="2" xfId="2" applyFont="1" applyFill="1" applyBorder="1" applyAlignment="1" applyProtection="1">
      <alignment horizontal="left" wrapText="1"/>
    </xf>
    <xf numFmtId="0" fontId="5" fillId="6" borderId="2" xfId="2" applyFont="1" applyFill="1" applyBorder="1" applyAlignment="1" applyProtection="1">
      <alignment horizontal="left" vertical="top" wrapText="1"/>
    </xf>
    <xf numFmtId="0" fontId="5" fillId="6" borderId="2" xfId="2" applyFont="1" applyFill="1" applyBorder="1" applyAlignment="1" applyProtection="1">
      <alignment horizontal="left" wrapText="1"/>
    </xf>
    <xf numFmtId="0" fontId="5" fillId="2" borderId="3" xfId="2" applyFont="1" applyFill="1" applyBorder="1" applyAlignment="1" applyProtection="1">
      <alignment vertical="top" wrapText="1"/>
    </xf>
    <xf numFmtId="0" fontId="5" fillId="2" borderId="3" xfId="2" applyFont="1" applyFill="1" applyBorder="1" applyAlignment="1" applyProtection="1">
      <alignment horizontal="left" vertical="top" wrapText="1"/>
    </xf>
    <xf numFmtId="0" fontId="5" fillId="24" borderId="3" xfId="2" applyFont="1" applyFill="1" applyBorder="1" applyAlignment="1" applyProtection="1">
      <alignment horizontal="left" vertical="center" wrapText="1"/>
    </xf>
    <xf numFmtId="0" fontId="5" fillId="2" borderId="2" xfId="2" applyFont="1" applyFill="1" applyBorder="1" applyAlignment="1" applyProtection="1">
      <alignment vertical="top" wrapText="1"/>
    </xf>
    <xf numFmtId="0" fontId="5" fillId="6" borderId="2" xfId="2" applyFont="1" applyFill="1" applyBorder="1" applyAlignment="1" applyProtection="1">
      <alignment vertical="center" wrapText="1"/>
    </xf>
    <xf numFmtId="0" fontId="6" fillId="25" borderId="3" xfId="2" applyFont="1" applyFill="1" applyBorder="1" applyAlignment="1" applyProtection="1">
      <alignment horizontal="left" vertical="center" wrapText="1"/>
    </xf>
    <xf numFmtId="0" fontId="6" fillId="27" borderId="2" xfId="2" applyFont="1" applyFill="1" applyBorder="1" applyAlignment="1" applyProtection="1">
      <alignment horizontal="left" vertical="center" wrapText="1"/>
    </xf>
    <xf numFmtId="0" fontId="5" fillId="6" borderId="3" xfId="2" applyFont="1" applyFill="1" applyBorder="1" applyAlignment="1" applyProtection="1">
      <alignment wrapText="1"/>
    </xf>
    <xf numFmtId="0" fontId="5" fillId="2" borderId="1" xfId="0" applyFont="1" applyFill="1" applyBorder="1" applyAlignment="1" applyProtection="1">
      <alignment horizontal="left" vertical="top" wrapText="1"/>
    </xf>
    <xf numFmtId="0" fontId="6" fillId="16" borderId="2" xfId="2" applyFont="1" applyFill="1" applyBorder="1" applyAlignment="1" applyProtection="1">
      <alignment horizontal="left" vertical="center" wrapText="1"/>
    </xf>
    <xf numFmtId="0" fontId="6" fillId="44" borderId="2" xfId="2" applyFont="1" applyFill="1" applyBorder="1" applyAlignment="1" applyProtection="1">
      <alignment horizontal="left" wrapText="1"/>
    </xf>
    <xf numFmtId="43" fontId="7" fillId="18" borderId="6" xfId="1" applyFont="1" applyFill="1" applyBorder="1" applyAlignment="1" applyProtection="1">
      <alignment horizontal="center" vertical="center"/>
      <protection locked="0"/>
    </xf>
    <xf numFmtId="43" fontId="7" fillId="18" borderId="6" xfId="1" applyFont="1" applyFill="1" applyBorder="1" applyAlignment="1" applyProtection="1">
      <alignment wrapText="1"/>
    </xf>
    <xf numFmtId="43" fontId="7" fillId="44" borderId="6" xfId="1" applyFont="1" applyFill="1" applyBorder="1" applyAlignment="1" applyProtection="1">
      <alignment horizontal="center" vertical="center"/>
      <protection locked="0"/>
    </xf>
    <xf numFmtId="0" fontId="6" fillId="48" borderId="2" xfId="2" applyFont="1" applyFill="1" applyBorder="1" applyAlignment="1" applyProtection="1">
      <alignment horizontal="left" wrapText="1"/>
    </xf>
    <xf numFmtId="43" fontId="7" fillId="48" borderId="6" xfId="1" applyFont="1" applyFill="1" applyBorder="1" applyAlignment="1" applyProtection="1">
      <alignment horizontal="center" vertical="center"/>
    </xf>
    <xf numFmtId="0" fontId="6" fillId="48" borderId="2" xfId="2" applyFont="1" applyFill="1" applyBorder="1" applyAlignment="1" applyProtection="1">
      <alignment horizontal="left" vertical="center" wrapText="1"/>
    </xf>
    <xf numFmtId="0" fontId="6" fillId="44" borderId="2" xfId="2" applyFont="1" applyFill="1" applyBorder="1" applyAlignment="1" applyProtection="1">
      <alignment horizontal="left" vertical="top" wrapText="1"/>
    </xf>
    <xf numFmtId="43" fontId="7" fillId="18" borderId="6" xfId="1" applyFont="1" applyFill="1" applyBorder="1" applyAlignment="1" applyProtection="1">
      <alignment horizontal="center" vertical="center"/>
    </xf>
    <xf numFmtId="0" fontId="6" fillId="50" borderId="2" xfId="2" applyFont="1" applyFill="1" applyBorder="1" applyAlignment="1" applyProtection="1">
      <alignment horizontal="left" vertical="center" wrapText="1"/>
    </xf>
    <xf numFmtId="43" fontId="7" fillId="50" borderId="6" xfId="1" applyFont="1" applyFill="1" applyBorder="1" applyAlignment="1" applyProtection="1">
      <alignment horizontal="center" vertical="center"/>
    </xf>
    <xf numFmtId="0" fontId="6" fillId="44" borderId="2" xfId="2" applyFont="1" applyFill="1" applyBorder="1" applyAlignment="1" applyProtection="1">
      <alignment wrapText="1"/>
    </xf>
    <xf numFmtId="0" fontId="6" fillId="44" borderId="2" xfId="2" applyFont="1" applyFill="1" applyBorder="1" applyAlignment="1" applyProtection="1">
      <alignment horizontal="left" vertical="center" wrapText="1"/>
    </xf>
    <xf numFmtId="43" fontId="7" fillId="44" borderId="6" xfId="1" applyFont="1" applyFill="1" applyBorder="1" applyAlignment="1" applyProtection="1">
      <alignment horizontal="center" vertical="center"/>
    </xf>
    <xf numFmtId="0" fontId="6" fillId="28" borderId="8" xfId="2" applyFont="1" applyFill="1" applyBorder="1" applyAlignment="1" applyProtection="1">
      <alignment vertical="center" wrapText="1"/>
    </xf>
    <xf numFmtId="0" fontId="6" fillId="33" borderId="8" xfId="2" applyFont="1" applyFill="1" applyBorder="1" applyAlignment="1" applyProtection="1">
      <alignment horizontal="left" wrapText="1"/>
    </xf>
    <xf numFmtId="0" fontId="6" fillId="45" borderId="6" xfId="2" applyFont="1" applyFill="1" applyBorder="1" applyAlignment="1" applyProtection="1">
      <alignment horizontal="left" vertical="center" wrapText="1"/>
      <protection locked="0"/>
    </xf>
    <xf numFmtId="0" fontId="6" fillId="51" borderId="8" xfId="2" applyFont="1" applyFill="1" applyBorder="1" applyAlignment="1" applyProtection="1">
      <alignment vertical="center" wrapText="1"/>
    </xf>
    <xf numFmtId="43" fontId="7" fillId="31" borderId="6" xfId="1" applyFont="1" applyFill="1" applyBorder="1" applyAlignment="1" applyProtection="1">
      <alignment horizontal="center" vertical="center" wrapText="1"/>
    </xf>
    <xf numFmtId="0" fontId="7" fillId="36" borderId="6" xfId="2" applyFont="1" applyFill="1" applyBorder="1" applyAlignment="1" applyProtection="1">
      <alignment horizontal="center" vertical="center" wrapText="1"/>
    </xf>
    <xf numFmtId="0" fontId="7" fillId="10" borderId="6" xfId="2" applyFont="1" applyFill="1" applyBorder="1" applyAlignment="1" applyProtection="1">
      <alignment horizontal="center" vertical="center" wrapText="1"/>
    </xf>
    <xf numFmtId="49" fontId="7" fillId="41" borderId="12" xfId="2" applyNumberFormat="1" applyFont="1" applyFill="1" applyBorder="1" applyAlignment="1" applyProtection="1">
      <alignment horizontal="center" vertical="center" wrapText="1"/>
    </xf>
    <xf numFmtId="49" fontId="7" fillId="16" borderId="12" xfId="2" applyNumberFormat="1" applyFont="1" applyFill="1" applyBorder="1" applyAlignment="1" applyProtection="1">
      <alignment horizontal="center" vertical="center" wrapText="1"/>
    </xf>
    <xf numFmtId="1" fontId="7" fillId="2" borderId="1" xfId="2" applyNumberFormat="1" applyFont="1" applyFill="1" applyBorder="1" applyAlignment="1" applyProtection="1">
      <alignment horizontal="center" wrapText="1"/>
    </xf>
    <xf numFmtId="1" fontId="7" fillId="18" borderId="1" xfId="2" applyNumberFormat="1" applyFont="1" applyFill="1" applyBorder="1" applyAlignment="1" applyProtection="1">
      <alignment horizontal="center" wrapText="1"/>
    </xf>
    <xf numFmtId="1" fontId="7" fillId="6" borderId="1" xfId="2" applyNumberFormat="1" applyFont="1" applyFill="1" applyBorder="1" applyAlignment="1" applyProtection="1">
      <alignment horizontal="center" wrapText="1"/>
    </xf>
    <xf numFmtId="164" fontId="7" fillId="48" borderId="1" xfId="2" applyNumberFormat="1" applyFont="1" applyFill="1" applyBorder="1" applyAlignment="1" applyProtection="1">
      <alignment horizontal="center" wrapText="1"/>
    </xf>
    <xf numFmtId="1" fontId="7" fillId="25" borderId="1" xfId="2" applyNumberFormat="1" applyFont="1" applyFill="1" applyBorder="1" applyAlignment="1" applyProtection="1">
      <alignment horizontal="center" vertical="center"/>
    </xf>
    <xf numFmtId="1" fontId="7" fillId="48" borderId="1" xfId="2" applyNumberFormat="1" applyFont="1" applyFill="1" applyBorder="1" applyAlignment="1" applyProtection="1">
      <alignment horizontal="center" wrapText="1"/>
    </xf>
    <xf numFmtId="1" fontId="7" fillId="18" borderId="1" xfId="2" applyNumberFormat="1" applyFont="1" applyFill="1" applyBorder="1" applyAlignment="1" applyProtection="1">
      <alignment horizontal="center"/>
    </xf>
    <xf numFmtId="1" fontId="7" fillId="27" borderId="1" xfId="2" applyNumberFormat="1" applyFont="1" applyFill="1" applyBorder="1" applyAlignment="1" applyProtection="1">
      <alignment horizontal="center" vertical="center"/>
    </xf>
    <xf numFmtId="1" fontId="7" fillId="50" borderId="1" xfId="2" applyNumberFormat="1" applyFont="1" applyFill="1" applyBorder="1" applyAlignment="1" applyProtection="1">
      <alignment horizontal="center" vertical="center"/>
    </xf>
    <xf numFmtId="1" fontId="7" fillId="44" borderId="1" xfId="2" applyNumberFormat="1" applyFont="1" applyFill="1" applyBorder="1" applyAlignment="1" applyProtection="1">
      <alignment horizontal="center"/>
    </xf>
    <xf numFmtId="1" fontId="7" fillId="44" borderId="1" xfId="2" applyNumberFormat="1" applyFont="1" applyFill="1" applyBorder="1" applyAlignment="1" applyProtection="1">
      <alignment horizontal="center" vertical="center"/>
    </xf>
    <xf numFmtId="164" fontId="7" fillId="29" borderId="1" xfId="2" applyNumberFormat="1" applyFont="1" applyFill="1" applyBorder="1" applyAlignment="1" applyProtection="1">
      <alignment horizontal="center" vertical="center"/>
    </xf>
    <xf numFmtId="166" fontId="7" fillId="29" borderId="1" xfId="2" applyNumberFormat="1" applyFont="1" applyFill="1" applyBorder="1" applyAlignment="1" applyProtection="1">
      <alignment horizontal="center" vertical="center"/>
    </xf>
    <xf numFmtId="164" fontId="7" fillId="48" borderId="1" xfId="2" applyNumberFormat="1" applyFont="1" applyFill="1" applyBorder="1" applyAlignment="1" applyProtection="1">
      <alignment horizontal="center" vertical="center"/>
    </xf>
    <xf numFmtId="164" fontId="7" fillId="48" borderId="1" xfId="2" applyNumberFormat="1" applyFont="1" applyFill="1" applyBorder="1" applyAlignment="1" applyProtection="1">
      <alignment horizontal="center"/>
    </xf>
    <xf numFmtId="164" fontId="7" fillId="23" borderId="1" xfId="2" applyNumberFormat="1" applyFont="1" applyFill="1" applyBorder="1" applyAlignment="1" applyProtection="1">
      <alignment horizontal="center" vertical="center"/>
    </xf>
    <xf numFmtId="49" fontId="7" fillId="47" borderId="1" xfId="2" applyNumberFormat="1" applyFont="1" applyFill="1" applyBorder="1" applyAlignment="1" applyProtection="1">
      <alignment horizontal="center" wrapText="1"/>
    </xf>
    <xf numFmtId="1" fontId="7" fillId="35" borderId="1" xfId="2" applyNumberFormat="1" applyFont="1" applyFill="1" applyBorder="1" applyAlignment="1" applyProtection="1">
      <alignment horizontal="center" vertical="center"/>
    </xf>
    <xf numFmtId="1" fontId="7" fillId="45" borderId="6" xfId="2" applyNumberFormat="1" applyFont="1" applyFill="1" applyBorder="1" applyAlignment="1" applyProtection="1">
      <alignment horizontal="center" vertical="center"/>
      <protection locked="0"/>
    </xf>
    <xf numFmtId="43" fontId="7" fillId="45" borderId="6" xfId="1" applyFont="1" applyFill="1" applyBorder="1" applyAlignment="1" applyProtection="1">
      <alignment horizontal="center" vertical="center"/>
      <protection locked="0"/>
    </xf>
    <xf numFmtId="0" fontId="5" fillId="46" borderId="2" xfId="0" applyFont="1" applyFill="1" applyBorder="1" applyAlignment="1" applyProtection="1">
      <alignment horizontal="left" vertical="center" wrapText="1"/>
    </xf>
    <xf numFmtId="43" fontId="7" fillId="51" borderId="6" xfId="1" applyFont="1" applyFill="1" applyBorder="1" applyAlignment="1" applyProtection="1">
      <alignment horizontal="center" vertical="center"/>
    </xf>
    <xf numFmtId="49" fontId="7" fillId="51" borderId="1" xfId="2" applyNumberFormat="1" applyFont="1" applyFill="1" applyBorder="1" applyAlignment="1" applyProtection="1">
      <alignment horizontal="center" vertical="center" wrapText="1"/>
    </xf>
    <xf numFmtId="49" fontId="7" fillId="34" borderId="1" xfId="2" applyNumberFormat="1" applyFont="1" applyFill="1" applyBorder="1" applyAlignment="1" applyProtection="1">
      <alignment horizontal="center" vertical="center" wrapText="1"/>
    </xf>
    <xf numFmtId="49" fontId="7" fillId="44" borderId="1" xfId="2" applyNumberFormat="1" applyFont="1" applyFill="1" applyBorder="1" applyAlignment="1" applyProtection="1">
      <alignment horizontal="center" vertical="center" wrapText="1"/>
    </xf>
    <xf numFmtId="49" fontId="7" fillId="18" borderId="1" xfId="2" applyNumberFormat="1" applyFont="1" applyFill="1" applyBorder="1" applyAlignment="1" applyProtection="1">
      <alignment horizontal="center" vertical="center" wrapText="1"/>
    </xf>
    <xf numFmtId="49" fontId="7" fillId="53" borderId="1" xfId="2" applyNumberFormat="1" applyFont="1" applyFill="1" applyBorder="1" applyAlignment="1" applyProtection="1">
      <alignment horizontal="center" vertical="center" wrapText="1"/>
    </xf>
    <xf numFmtId="43" fontId="7" fillId="53" borderId="6" xfId="1" applyFont="1" applyFill="1" applyBorder="1" applyAlignment="1" applyProtection="1">
      <alignment horizontal="center" vertical="center"/>
    </xf>
    <xf numFmtId="0" fontId="5" fillId="25" borderId="9" xfId="2" applyFont="1" applyFill="1" applyBorder="1" applyAlignment="1" applyProtection="1">
      <alignment horizontal="left" vertical="center" wrapText="1"/>
    </xf>
    <xf numFmtId="168" fontId="3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49" fontId="7" fillId="17" borderId="13" xfId="2" applyNumberFormat="1" applyFont="1" applyFill="1" applyBorder="1" applyAlignment="1" applyProtection="1">
      <alignment horizontal="center" wrapText="1"/>
    </xf>
    <xf numFmtId="43" fontId="7" fillId="17" borderId="6" xfId="1" applyFont="1" applyFill="1" applyBorder="1" applyAlignment="1" applyProtection="1">
      <alignment horizontal="center" vertical="center"/>
    </xf>
    <xf numFmtId="43" fontId="7" fillId="8" borderId="6" xfId="1" applyFont="1" applyFill="1" applyBorder="1" applyAlignment="1" applyProtection="1">
      <alignment horizontal="center" vertical="center" wrapText="1"/>
    </xf>
    <xf numFmtId="43" fontId="7" fillId="18" borderId="1" xfId="1" applyFont="1" applyFill="1" applyBorder="1" applyAlignment="1" applyProtection="1">
      <alignment horizontal="center" vertical="center"/>
    </xf>
    <xf numFmtId="43" fontId="7" fillId="36" borderId="1" xfId="1" applyFont="1" applyFill="1" applyBorder="1" applyAlignment="1" applyProtection="1">
      <alignment horizontal="center" vertical="center" wrapText="1"/>
    </xf>
    <xf numFmtId="43" fontId="7" fillId="18" borderId="1" xfId="1" applyFont="1" applyFill="1" applyBorder="1" applyAlignment="1" applyProtection="1">
      <alignment horizontal="center" vertical="center" wrapText="1"/>
    </xf>
    <xf numFmtId="43" fontId="20" fillId="2" borderId="1" xfId="1" applyFont="1" applyFill="1" applyBorder="1" applyAlignment="1" applyProtection="1">
      <alignment horizontal="center" vertical="center"/>
    </xf>
    <xf numFmtId="43" fontId="7" fillId="10" borderId="1" xfId="1" applyFont="1" applyFill="1" applyBorder="1" applyAlignment="1" applyProtection="1">
      <alignment horizontal="center" vertical="center" wrapText="1"/>
    </xf>
    <xf numFmtId="43" fontId="7" fillId="32" borderId="1" xfId="1" applyFont="1" applyFill="1" applyBorder="1" applyAlignment="1" applyProtection="1">
      <alignment horizontal="center" vertical="center"/>
    </xf>
    <xf numFmtId="43" fontId="20" fillId="6" borderId="6" xfId="1" applyFont="1" applyFill="1" applyBorder="1" applyAlignment="1" applyProtection="1">
      <alignment horizontal="center" vertical="center"/>
      <protection locked="0"/>
    </xf>
    <xf numFmtId="43" fontId="20" fillId="36" borderId="1" xfId="1" applyFont="1" applyFill="1" applyBorder="1" applyAlignment="1" applyProtection="1">
      <alignment horizontal="center" vertical="center" wrapText="1"/>
    </xf>
    <xf numFmtId="0" fontId="10" fillId="18" borderId="0" xfId="0" applyFont="1" applyFill="1" applyProtection="1"/>
    <xf numFmtId="0" fontId="10" fillId="18" borderId="0" xfId="0" applyFont="1" applyFill="1" applyAlignment="1" applyProtection="1">
      <alignment wrapText="1"/>
    </xf>
    <xf numFmtId="43" fontId="7" fillId="48" borderId="1" xfId="1" applyFont="1" applyFill="1" applyBorder="1" applyAlignment="1" applyProtection="1">
      <alignment horizontal="center" vertical="center" wrapText="1"/>
    </xf>
    <xf numFmtId="43" fontId="7" fillId="23" borderId="1" xfId="1" applyFont="1" applyFill="1" applyBorder="1" applyAlignment="1" applyProtection="1">
      <alignment horizontal="center" vertical="center" wrapText="1"/>
    </xf>
    <xf numFmtId="43" fontId="7" fillId="68" borderId="1" xfId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left" vertical="center" wrapText="1" shrinkToFit="1"/>
    </xf>
    <xf numFmtId="0" fontId="6" fillId="2" borderId="0" xfId="4" applyNumberFormat="1" applyFont="1" applyFill="1" applyBorder="1" applyAlignment="1" applyProtection="1">
      <alignment vertical="center" wrapText="1" shrinkToFit="1"/>
    </xf>
    <xf numFmtId="0" fontId="7" fillId="2" borderId="0" xfId="4" applyNumberFormat="1" applyFont="1" applyFill="1" applyBorder="1" applyAlignment="1" applyProtection="1">
      <alignment vertical="center" wrapText="1"/>
    </xf>
    <xf numFmtId="168" fontId="30" fillId="2" borderId="0" xfId="0" applyNumberFormat="1" applyFont="1" applyFill="1" applyBorder="1" applyAlignment="1" applyProtection="1">
      <alignment horizontal="center" vertical="center"/>
    </xf>
    <xf numFmtId="0" fontId="30" fillId="2" borderId="0" xfId="0" applyFont="1" applyFill="1" applyBorder="1"/>
    <xf numFmtId="0" fontId="0" fillId="2" borderId="0" xfId="0" applyFont="1" applyFill="1" applyBorder="1" applyAlignment="1"/>
    <xf numFmtId="0" fontId="6" fillId="63" borderId="6" xfId="4" applyNumberFormat="1" applyFont="1" applyFill="1" applyBorder="1" applyAlignment="1" applyProtection="1">
      <alignment vertical="center" wrapText="1" shrinkToFit="1"/>
    </xf>
    <xf numFmtId="0" fontId="7" fillId="63" borderId="6" xfId="4" applyNumberFormat="1" applyFont="1" applyFill="1" applyBorder="1" applyAlignment="1" applyProtection="1">
      <alignment vertical="center" wrapText="1"/>
    </xf>
    <xf numFmtId="0" fontId="6" fillId="7" borderId="6" xfId="2" applyFont="1" applyFill="1" applyBorder="1" applyAlignment="1" applyProtection="1">
      <alignment horizontal="left" vertical="center"/>
    </xf>
    <xf numFmtId="0" fontId="6" fillId="8" borderId="6" xfId="2" applyFont="1" applyFill="1" applyBorder="1" applyAlignment="1" applyProtection="1">
      <alignment horizontal="left" vertical="center"/>
    </xf>
    <xf numFmtId="0" fontId="6" fillId="69" borderId="6" xfId="2" applyFont="1" applyFill="1" applyBorder="1" applyAlignment="1" applyProtection="1">
      <alignment horizontal="left" vertical="center"/>
    </xf>
    <xf numFmtId="0" fontId="4" fillId="38" borderId="0" xfId="2" applyFill="1" applyProtection="1"/>
    <xf numFmtId="0" fontId="4" fillId="38" borderId="0" xfId="2" applyFont="1" applyFill="1" applyProtection="1"/>
    <xf numFmtId="0" fontId="5" fillId="38" borderId="0" xfId="2" applyFont="1" applyFill="1" applyAlignment="1" applyProtection="1">
      <alignment horizontal="center" vertical="center" wrapText="1"/>
    </xf>
    <xf numFmtId="43" fontId="20" fillId="68" borderId="1" xfId="1" applyFont="1" applyFill="1" applyBorder="1" applyAlignment="1" applyProtection="1">
      <alignment horizontal="center" vertical="center" wrapText="1"/>
    </xf>
    <xf numFmtId="43" fontId="7" fillId="11" borderId="1" xfId="1" applyFont="1" applyFill="1" applyBorder="1" applyAlignment="1" applyProtection="1">
      <alignment horizontal="center" vertical="center"/>
    </xf>
    <xf numFmtId="43" fontId="7" fillId="46" borderId="1" xfId="1" applyFont="1" applyFill="1" applyBorder="1" applyAlignment="1" applyProtection="1">
      <alignment horizontal="center" vertical="center"/>
    </xf>
    <xf numFmtId="43" fontId="7" fillId="52" borderId="6" xfId="1" applyFont="1" applyFill="1" applyBorder="1" applyAlignment="1" applyProtection="1">
      <alignment horizontal="center" vertical="center"/>
    </xf>
    <xf numFmtId="43" fontId="7" fillId="35" borderId="6" xfId="1" applyFont="1" applyFill="1" applyBorder="1" applyAlignment="1" applyProtection="1">
      <alignment horizontal="center" vertical="center"/>
    </xf>
    <xf numFmtId="43" fontId="7" fillId="33" borderId="6" xfId="1" applyFont="1" applyFill="1" applyBorder="1" applyAlignment="1" applyProtection="1">
      <alignment horizontal="center" vertical="center"/>
    </xf>
    <xf numFmtId="43" fontId="7" fillId="6" borderId="6" xfId="1" applyFont="1" applyFill="1" applyBorder="1" applyAlignment="1" applyProtection="1">
      <alignment horizontal="center" vertical="center"/>
    </xf>
    <xf numFmtId="43" fontId="7" fillId="9" borderId="6" xfId="1" applyFont="1" applyFill="1" applyBorder="1" applyAlignment="1" applyProtection="1">
      <alignment horizontal="center" vertical="center" wrapText="1"/>
    </xf>
    <xf numFmtId="43" fontId="20" fillId="6" borderId="6" xfId="1" applyFont="1" applyFill="1" applyBorder="1" applyAlignment="1" applyProtection="1">
      <alignment vertical="center" wrapText="1"/>
    </xf>
    <xf numFmtId="0" fontId="33" fillId="11" borderId="0" xfId="2" applyFont="1" applyFill="1" applyProtection="1"/>
    <xf numFmtId="0" fontId="6" fillId="46" borderId="2" xfId="0" applyFont="1" applyFill="1" applyBorder="1" applyAlignment="1" applyProtection="1">
      <alignment horizontal="left" vertical="center" wrapText="1"/>
    </xf>
    <xf numFmtId="0" fontId="33" fillId="21" borderId="0" xfId="2" applyFont="1" applyFill="1" applyProtection="1"/>
    <xf numFmtId="0" fontId="33" fillId="14" borderId="0" xfId="2" applyFont="1" applyFill="1" applyProtection="1"/>
    <xf numFmtId="0" fontId="12" fillId="49" borderId="2" xfId="2" applyFont="1" applyFill="1" applyBorder="1" applyAlignment="1" applyProtection="1">
      <alignment horizontal="left" wrapText="1"/>
    </xf>
    <xf numFmtId="164" fontId="21" fillId="49" borderId="1" xfId="2" applyNumberFormat="1" applyFont="1" applyFill="1" applyBorder="1" applyAlignment="1" applyProtection="1">
      <alignment horizontal="center" wrapText="1"/>
    </xf>
    <xf numFmtId="43" fontId="21" fillId="49" borderId="6" xfId="1" applyFont="1" applyFill="1" applyBorder="1" applyAlignment="1" applyProtection="1">
      <alignment horizontal="center" vertical="center"/>
    </xf>
    <xf numFmtId="0" fontId="34" fillId="5" borderId="0" xfId="2" applyFont="1" applyFill="1" applyProtection="1"/>
    <xf numFmtId="0" fontId="12" fillId="23" borderId="2" xfId="2" applyFont="1" applyFill="1" applyBorder="1" applyAlignment="1" applyProtection="1">
      <alignment horizontal="left" vertical="center" wrapText="1"/>
    </xf>
    <xf numFmtId="164" fontId="21" fillId="23" borderId="1" xfId="2" applyNumberFormat="1" applyFont="1" applyFill="1" applyBorder="1" applyAlignment="1" applyProtection="1">
      <alignment horizontal="center" wrapText="1"/>
    </xf>
    <xf numFmtId="43" fontId="21" fillId="23" borderId="6" xfId="1" applyFont="1" applyFill="1" applyBorder="1" applyAlignment="1" applyProtection="1">
      <alignment horizontal="center" vertical="center"/>
    </xf>
    <xf numFmtId="0" fontId="12" fillId="14" borderId="0" xfId="2" applyFont="1" applyFill="1" applyAlignment="1" applyProtection="1">
      <alignment vertical="center" wrapText="1"/>
    </xf>
    <xf numFmtId="0" fontId="6" fillId="21" borderId="0" xfId="2" applyFont="1" applyFill="1" applyAlignment="1" applyProtection="1">
      <alignment wrapText="1"/>
    </xf>
    <xf numFmtId="0" fontId="25" fillId="0" borderId="0" xfId="2" applyFont="1"/>
    <xf numFmtId="0" fontId="6" fillId="22" borderId="0" xfId="2" applyFont="1" applyFill="1" applyAlignment="1" applyProtection="1">
      <alignment horizontal="center" vertical="center" wrapText="1"/>
    </xf>
    <xf numFmtId="0" fontId="25" fillId="21" borderId="0" xfId="2" applyFont="1" applyFill="1" applyProtection="1"/>
    <xf numFmtId="164" fontId="21" fillId="23" borderId="1" xfId="2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 wrapText="1"/>
    </xf>
    <xf numFmtId="0" fontId="25" fillId="11" borderId="0" xfId="2" applyFont="1" applyFill="1" applyProtection="1"/>
    <xf numFmtId="1" fontId="7" fillId="33" borderId="1" xfId="2" applyNumberFormat="1" applyFont="1" applyFill="1" applyBorder="1" applyAlignment="1" applyProtection="1">
      <alignment horizontal="center" vertical="center"/>
    </xf>
    <xf numFmtId="0" fontId="25" fillId="32" borderId="0" xfId="2" applyFont="1" applyFill="1" applyProtection="1"/>
    <xf numFmtId="0" fontId="33" fillId="0" borderId="0" xfId="2" applyFont="1"/>
    <xf numFmtId="168" fontId="31" fillId="0" borderId="0" xfId="0" applyNumberFormat="1" applyFont="1" applyBorder="1" applyAlignment="1" applyProtection="1">
      <alignment horizontal="center" vertical="center"/>
    </xf>
    <xf numFmtId="0" fontId="35" fillId="0" borderId="0" xfId="0" applyFont="1" applyAlignment="1"/>
    <xf numFmtId="1" fontId="7" fillId="65" borderId="13" xfId="2" applyNumberFormat="1" applyFont="1" applyFill="1" applyBorder="1" applyAlignment="1" applyProtection="1">
      <alignment horizontal="center" vertical="center"/>
    </xf>
    <xf numFmtId="168" fontId="31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Alignment="1"/>
    <xf numFmtId="1" fontId="7" fillId="0" borderId="1" xfId="2" applyNumberFormat="1" applyFont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 wrapText="1"/>
    </xf>
    <xf numFmtId="0" fontId="7" fillId="24" borderId="1" xfId="2" applyFont="1" applyFill="1" applyBorder="1" applyAlignment="1" applyProtection="1">
      <alignment horizontal="center" vertical="center" wrapText="1"/>
    </xf>
    <xf numFmtId="1" fontId="7" fillId="24" borderId="1" xfId="2" applyNumberFormat="1" applyFont="1" applyFill="1" applyBorder="1" applyAlignment="1" applyProtection="1">
      <alignment horizontal="center" vertical="center"/>
    </xf>
    <xf numFmtId="1" fontId="7" fillId="0" borderId="1" xfId="2" applyNumberFormat="1" applyFont="1" applyBorder="1" applyAlignment="1" applyProtection="1">
      <alignment horizontal="center"/>
    </xf>
    <xf numFmtId="1" fontId="7" fillId="3" borderId="1" xfId="2" applyNumberFormat="1" applyFont="1" applyFill="1" applyBorder="1" applyAlignment="1" applyProtection="1">
      <alignment horizontal="center" vertical="center"/>
    </xf>
    <xf numFmtId="1" fontId="7" fillId="6" borderId="1" xfId="2" applyNumberFormat="1" applyFont="1" applyFill="1" applyBorder="1" applyAlignment="1" applyProtection="1">
      <alignment horizontal="center"/>
    </xf>
    <xf numFmtId="1" fontId="7" fillId="3" borderId="1" xfId="2" applyNumberFormat="1" applyFont="1" applyFill="1" applyBorder="1" applyAlignment="1" applyProtection="1">
      <alignment horizontal="center"/>
    </xf>
    <xf numFmtId="1" fontId="7" fillId="24" borderId="1" xfId="2" applyNumberFormat="1" applyFont="1" applyFill="1" applyBorder="1" applyAlignment="1" applyProtection="1">
      <alignment horizontal="center"/>
    </xf>
    <xf numFmtId="1" fontId="7" fillId="6" borderId="1" xfId="2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/>
    </xf>
    <xf numFmtId="49" fontId="7" fillId="37" borderId="13" xfId="2" applyNumberFormat="1" applyFont="1" applyFill="1" applyBorder="1" applyAlignment="1" applyProtection="1">
      <alignment horizontal="center" wrapText="1"/>
    </xf>
    <xf numFmtId="1" fontId="7" fillId="25" borderId="13" xfId="2" applyNumberFormat="1" applyFont="1" applyFill="1" applyBorder="1" applyAlignment="1" applyProtection="1">
      <alignment horizontal="center" vertical="center"/>
    </xf>
    <xf numFmtId="1" fontId="7" fillId="66" borderId="13" xfId="2" applyNumberFormat="1" applyFont="1" applyFill="1" applyBorder="1" applyAlignment="1" applyProtection="1">
      <alignment horizontal="center" vertical="center"/>
    </xf>
    <xf numFmtId="1" fontId="7" fillId="67" borderId="13" xfId="2" applyNumberFormat="1" applyFont="1" applyFill="1" applyBorder="1" applyAlignment="1" applyProtection="1">
      <alignment horizontal="center" vertical="center"/>
    </xf>
    <xf numFmtId="1" fontId="7" fillId="25" borderId="6" xfId="2" applyNumberFormat="1" applyFont="1" applyFill="1" applyBorder="1" applyAlignment="1" applyProtection="1">
      <alignment horizontal="center" vertical="center"/>
    </xf>
    <xf numFmtId="0" fontId="6" fillId="70" borderId="6" xfId="2" applyFont="1" applyFill="1" applyBorder="1" applyAlignment="1" applyProtection="1">
      <alignment horizontal="left" vertical="center"/>
    </xf>
    <xf numFmtId="43" fontId="7" fillId="71" borderId="6" xfId="1" applyFont="1" applyFill="1" applyBorder="1" applyAlignment="1" applyProtection="1">
      <alignment horizontal="center" vertical="center" wrapText="1"/>
    </xf>
    <xf numFmtId="43" fontId="7" fillId="71" borderId="6" xfId="14" applyFont="1" applyFill="1" applyBorder="1" applyAlignment="1" applyProtection="1">
      <alignment horizontal="center" vertical="center" wrapText="1"/>
    </xf>
    <xf numFmtId="0" fontId="5" fillId="43" borderId="0" xfId="2" applyFont="1" applyFill="1" applyAlignment="1" applyProtection="1">
      <alignment horizontal="center" vertical="center" wrapText="1"/>
    </xf>
    <xf numFmtId="0" fontId="4" fillId="43" borderId="0" xfId="2" applyFill="1" applyProtection="1"/>
    <xf numFmtId="0" fontId="4" fillId="43" borderId="0" xfId="2" applyFont="1" applyFill="1" applyProtection="1"/>
    <xf numFmtId="0" fontId="6" fillId="72" borderId="6" xfId="2" applyFont="1" applyFill="1" applyBorder="1" applyAlignment="1" applyProtection="1">
      <alignment horizontal="left" vertical="center"/>
    </xf>
    <xf numFmtId="0" fontId="4" fillId="73" borderId="0" xfId="2" applyFill="1" applyProtection="1"/>
    <xf numFmtId="0" fontId="4" fillId="73" borderId="0" xfId="2" applyFont="1" applyFill="1" applyProtection="1"/>
    <xf numFmtId="43" fontId="7" fillId="72" borderId="6" xfId="1" applyFont="1" applyFill="1" applyBorder="1" applyAlignment="1" applyProtection="1">
      <alignment horizontal="center" vertical="center" wrapText="1"/>
    </xf>
    <xf numFmtId="0" fontId="4" fillId="2" borderId="0" xfId="2" applyFill="1" applyBorder="1"/>
    <xf numFmtId="0" fontId="4" fillId="0" borderId="0" xfId="2" applyBorder="1"/>
    <xf numFmtId="0" fontId="10" fillId="38" borderId="0" xfId="0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5" borderId="0" xfId="2" applyFont="1" applyFill="1" applyBorder="1" applyAlignment="1" applyProtection="1">
      <alignment horizontal="center" vertical="center" wrapText="1"/>
    </xf>
    <xf numFmtId="0" fontId="8" fillId="6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center" vertical="center" wrapText="1"/>
    </xf>
    <xf numFmtId="43" fontId="18" fillId="71" borderId="0" xfId="14" applyFont="1" applyFill="1" applyBorder="1" applyAlignment="1" applyProtection="1">
      <alignment horizontal="center" vertical="center" wrapText="1"/>
    </xf>
    <xf numFmtId="0" fontId="4" fillId="43" borderId="0" xfId="2" applyFill="1" applyBorder="1" applyProtection="1"/>
    <xf numFmtId="43" fontId="18" fillId="9" borderId="0" xfId="14" applyFont="1" applyFill="1" applyBorder="1" applyAlignment="1" applyProtection="1">
      <alignment horizontal="center" vertical="center" wrapText="1"/>
    </xf>
    <xf numFmtId="0" fontId="4" fillId="38" borderId="0" xfId="2" applyFill="1" applyBorder="1" applyProtection="1"/>
    <xf numFmtId="43" fontId="18" fillId="72" borderId="0" xfId="14" applyFont="1" applyFill="1" applyBorder="1" applyAlignment="1" applyProtection="1">
      <alignment horizontal="center" vertical="center" wrapText="1"/>
    </xf>
    <xf numFmtId="0" fontId="4" fillId="73" borderId="0" xfId="2" applyFill="1" applyBorder="1" applyProtection="1"/>
    <xf numFmtId="43" fontId="18" fillId="8" borderId="0" xfId="14" applyFont="1" applyFill="1" applyBorder="1" applyAlignment="1" applyProtection="1">
      <alignment horizontal="center" vertical="center" wrapText="1"/>
    </xf>
    <xf numFmtId="0" fontId="4" fillId="2" borderId="0" xfId="2" applyFill="1" applyBorder="1" applyProtection="1"/>
    <xf numFmtId="0" fontId="4" fillId="0" borderId="0" xfId="2" applyBorder="1" applyProtection="1"/>
    <xf numFmtId="43" fontId="7" fillId="71" borderId="0" xfId="14" applyFont="1" applyFill="1" applyBorder="1" applyAlignment="1" applyProtection="1">
      <alignment horizontal="center" vertical="center" wrapText="1"/>
    </xf>
    <xf numFmtId="0" fontId="5" fillId="43" borderId="0" xfId="2" applyFont="1" applyFill="1" applyBorder="1" applyAlignment="1" applyProtection="1">
      <alignment horizontal="center" vertical="center" wrapText="1"/>
    </xf>
    <xf numFmtId="0" fontId="5" fillId="38" borderId="0" xfId="2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43" fontId="9" fillId="18" borderId="0" xfId="14" applyFont="1" applyFill="1" applyBorder="1" applyAlignment="1" applyProtection="1">
      <alignment horizontal="center" vertical="center"/>
    </xf>
    <xf numFmtId="0" fontId="13" fillId="2" borderId="0" xfId="2" applyFont="1" applyFill="1" applyBorder="1" applyProtection="1"/>
    <xf numFmtId="0" fontId="4" fillId="12" borderId="0" xfId="2" applyFill="1" applyBorder="1" applyProtection="1"/>
    <xf numFmtId="0" fontId="10" fillId="2" borderId="0" xfId="0" applyFont="1" applyFill="1" applyBorder="1" applyAlignment="1" applyProtection="1">
      <alignment wrapText="1"/>
    </xf>
    <xf numFmtId="43" fontId="9" fillId="18" borderId="0" xfId="14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18" borderId="0" xfId="0" applyFont="1" applyFill="1" applyBorder="1" applyAlignment="1" applyProtection="1">
      <alignment wrapText="1"/>
    </xf>
    <xf numFmtId="0" fontId="10" fillId="18" borderId="0" xfId="0" applyFont="1" applyFill="1" applyBorder="1" applyProtection="1"/>
    <xf numFmtId="0" fontId="19" fillId="2" borderId="0" xfId="0" applyFont="1" applyFill="1" applyBorder="1" applyProtection="1"/>
    <xf numFmtId="0" fontId="11" fillId="2" borderId="0" xfId="0" applyFont="1" applyFill="1" applyBorder="1" applyProtection="1"/>
    <xf numFmtId="0" fontId="11" fillId="0" borderId="0" xfId="0" applyFont="1" applyBorder="1" applyProtection="1"/>
    <xf numFmtId="0" fontId="11" fillId="0" borderId="0" xfId="0" applyFont="1" applyFill="1" applyBorder="1" applyProtection="1"/>
    <xf numFmtId="0" fontId="9" fillId="2" borderId="0" xfId="0" applyFont="1" applyFill="1" applyBorder="1" applyProtection="1"/>
    <xf numFmtId="0" fontId="10" fillId="2" borderId="0" xfId="0" applyFont="1" applyFill="1" applyBorder="1" applyProtection="1"/>
    <xf numFmtId="0" fontId="10" fillId="0" borderId="0" xfId="0" applyFont="1" applyBorder="1" applyProtection="1"/>
    <xf numFmtId="43" fontId="9" fillId="14" borderId="0" xfId="14" applyFont="1" applyFill="1" applyBorder="1" applyAlignment="1" applyProtection="1">
      <alignment horizontal="center" vertical="center"/>
    </xf>
    <xf numFmtId="0" fontId="10" fillId="14" borderId="0" xfId="0" applyFont="1" applyFill="1" applyBorder="1" applyProtection="1"/>
    <xf numFmtId="43" fontId="18" fillId="10" borderId="0" xfId="14" applyFont="1" applyFill="1" applyBorder="1" applyAlignment="1" applyProtection="1">
      <alignment horizontal="center" vertical="center" wrapText="1"/>
    </xf>
    <xf numFmtId="0" fontId="33" fillId="2" borderId="0" xfId="2" applyFont="1" applyFill="1" applyBorder="1" applyProtection="1"/>
    <xf numFmtId="0" fontId="33" fillId="11" borderId="0" xfId="2" applyFont="1" applyFill="1" applyBorder="1" applyProtection="1"/>
    <xf numFmtId="0" fontId="9" fillId="46" borderId="0" xfId="0" applyFont="1" applyFill="1" applyBorder="1" applyProtection="1"/>
    <xf numFmtId="43" fontId="19" fillId="46" borderId="0" xfId="14" applyFont="1" applyFill="1" applyBorder="1" applyAlignment="1" applyProtection="1">
      <alignment horizontal="center" vertical="center"/>
    </xf>
    <xf numFmtId="43" fontId="9" fillId="11" borderId="0" xfId="14" applyFont="1" applyFill="1" applyBorder="1" applyAlignment="1" applyProtection="1">
      <alignment horizontal="center" vertical="center"/>
    </xf>
    <xf numFmtId="0" fontId="10" fillId="11" borderId="0" xfId="0" applyFont="1" applyFill="1" applyBorder="1" applyProtection="1"/>
    <xf numFmtId="43" fontId="9" fillId="32" borderId="0" xfId="14" applyFont="1" applyFill="1" applyBorder="1" applyAlignment="1" applyProtection="1">
      <alignment horizontal="center" vertical="center"/>
    </xf>
    <xf numFmtId="43" fontId="9" fillId="46" borderId="0" xfId="14" applyFont="1" applyFill="1" applyBorder="1" applyAlignment="1" applyProtection="1">
      <alignment horizontal="center" vertical="center"/>
    </xf>
    <xf numFmtId="43" fontId="32" fillId="2" borderId="0" xfId="1" applyFont="1" applyFill="1" applyBorder="1" applyProtection="1"/>
    <xf numFmtId="0" fontId="33" fillId="21" borderId="0" xfId="2" applyFont="1" applyFill="1" applyBorder="1" applyProtection="1"/>
    <xf numFmtId="43" fontId="21" fillId="17" borderId="0" xfId="14" applyFont="1" applyFill="1" applyBorder="1" applyAlignment="1" applyProtection="1">
      <alignment horizontal="center" vertical="center" wrapText="1"/>
    </xf>
    <xf numFmtId="0" fontId="4" fillId="14" borderId="0" xfId="2" applyFill="1" applyBorder="1" applyProtection="1"/>
    <xf numFmtId="43" fontId="32" fillId="18" borderId="0" xfId="1" applyFont="1" applyFill="1" applyBorder="1" applyProtection="1"/>
    <xf numFmtId="0" fontId="33" fillId="14" borderId="0" xfId="2" applyFont="1" applyFill="1" applyBorder="1" applyProtection="1"/>
    <xf numFmtId="0" fontId="4" fillId="2" borderId="0" xfId="2" applyFont="1" applyFill="1" applyBorder="1" applyProtection="1"/>
    <xf numFmtId="0" fontId="6" fillId="2" borderId="0" xfId="2" applyFont="1" applyFill="1" applyBorder="1" applyAlignment="1">
      <alignment wrapText="1"/>
    </xf>
    <xf numFmtId="43" fontId="7" fillId="18" borderId="0" xfId="14" applyFont="1" applyFill="1" applyBorder="1" applyAlignment="1" applyProtection="1">
      <alignment horizontal="center" vertical="center"/>
      <protection locked="0"/>
    </xf>
    <xf numFmtId="0" fontId="6" fillId="14" borderId="0" xfId="2" applyFont="1" applyFill="1" applyBorder="1" applyAlignment="1">
      <alignment wrapText="1"/>
    </xf>
    <xf numFmtId="43" fontId="7" fillId="44" borderId="0" xfId="14" applyFont="1" applyFill="1" applyBorder="1" applyAlignment="1" applyProtection="1">
      <alignment horizontal="center" vertical="center"/>
      <protection locked="0"/>
    </xf>
    <xf numFmtId="0" fontId="4" fillId="14" borderId="0" xfId="2" applyFill="1" applyBorder="1"/>
    <xf numFmtId="43" fontId="21" fillId="49" borderId="0" xfId="14" applyFont="1" applyFill="1" applyBorder="1" applyAlignment="1" applyProtection="1">
      <alignment horizontal="center" vertical="center"/>
    </xf>
    <xf numFmtId="0" fontId="34" fillId="5" borderId="0" xfId="2" applyFont="1" applyFill="1" applyBorder="1" applyProtection="1"/>
    <xf numFmtId="0" fontId="5" fillId="2" borderId="0" xfId="2" applyFont="1" applyFill="1" applyBorder="1" applyAlignment="1" applyProtection="1">
      <alignment wrapText="1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4" fillId="2" borderId="0" xfId="2" applyFill="1" applyBorder="1" applyProtection="1">
      <protection locked="0"/>
    </xf>
    <xf numFmtId="0" fontId="4" fillId="0" borderId="0" xfId="2" applyBorder="1" applyProtection="1">
      <protection locked="0"/>
    </xf>
    <xf numFmtId="0" fontId="6" fillId="2" borderId="0" xfId="2" applyFont="1" applyFill="1" applyBorder="1" applyAlignment="1" applyProtection="1">
      <alignment vertical="center" wrapText="1"/>
    </xf>
    <xf numFmtId="0" fontId="6" fillId="14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wrapText="1"/>
    </xf>
    <xf numFmtId="0" fontId="5" fillId="0" borderId="0" xfId="2" applyFont="1" applyBorder="1" applyAlignment="1">
      <alignment wrapText="1"/>
    </xf>
    <xf numFmtId="0" fontId="5" fillId="6" borderId="0" xfId="2" applyFont="1" applyFill="1" applyBorder="1" applyAlignment="1">
      <alignment wrapText="1"/>
    </xf>
    <xf numFmtId="0" fontId="5" fillId="3" borderId="0" xfId="2" applyFont="1" applyFill="1" applyBorder="1" applyAlignment="1">
      <alignment wrapText="1"/>
    </xf>
    <xf numFmtId="0" fontId="7" fillId="18" borderId="0" xfId="2" applyFont="1" applyFill="1" applyBorder="1" applyAlignment="1" applyProtection="1">
      <alignment wrapText="1"/>
    </xf>
    <xf numFmtId="0" fontId="6" fillId="2" borderId="0" xfId="2" applyFont="1" applyFill="1" applyBorder="1" applyAlignment="1" applyProtection="1">
      <alignment wrapText="1"/>
    </xf>
    <xf numFmtId="0" fontId="6" fillId="14" borderId="0" xfId="2" applyFont="1" applyFill="1" applyBorder="1" applyAlignment="1" applyProtection="1">
      <alignment wrapText="1"/>
    </xf>
    <xf numFmtId="0" fontId="6" fillId="0" borderId="0" xfId="2" applyFont="1" applyBorder="1" applyAlignment="1">
      <alignment wrapText="1"/>
    </xf>
    <xf numFmtId="0" fontId="6" fillId="6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17" fillId="2" borderId="0" xfId="2" applyFont="1" applyFill="1" applyBorder="1"/>
    <xf numFmtId="0" fontId="17" fillId="0" borderId="0" xfId="2" applyFont="1" applyBorder="1"/>
    <xf numFmtId="0" fontId="16" fillId="6" borderId="0" xfId="2" applyFont="1" applyFill="1" applyBorder="1" applyAlignment="1">
      <alignment wrapText="1"/>
    </xf>
    <xf numFmtId="0" fontId="16" fillId="3" borderId="0" xfId="2" applyFont="1" applyFill="1" applyBorder="1" applyAlignment="1">
      <alignment wrapText="1"/>
    </xf>
    <xf numFmtId="0" fontId="6" fillId="2" borderId="0" xfId="2" applyFont="1" applyFill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0" fontId="12" fillId="2" borderId="0" xfId="2" applyFont="1" applyFill="1" applyBorder="1" applyAlignment="1" applyProtection="1">
      <alignment vertical="center" wrapText="1"/>
    </xf>
    <xf numFmtId="0" fontId="12" fillId="14" borderId="0" xfId="2" applyFont="1" applyFill="1" applyBorder="1" applyAlignment="1" applyProtection="1">
      <alignment vertical="center" wrapText="1"/>
    </xf>
    <xf numFmtId="0" fontId="7" fillId="18" borderId="0" xfId="2" applyFont="1" applyFill="1" applyBorder="1" applyAlignment="1" applyProtection="1">
      <alignment vertical="center" wrapText="1"/>
    </xf>
    <xf numFmtId="0" fontId="6" fillId="15" borderId="0" xfId="2" applyFont="1" applyFill="1" applyBorder="1" applyAlignment="1" applyProtection="1">
      <alignment vertical="center" wrapText="1"/>
    </xf>
    <xf numFmtId="0" fontId="6" fillId="15" borderId="0" xfId="2" applyFont="1" applyFill="1" applyBorder="1" applyAlignment="1" applyProtection="1">
      <alignment wrapText="1"/>
    </xf>
    <xf numFmtId="0" fontId="6" fillId="6" borderId="0" xfId="2" applyFont="1" applyFill="1" applyBorder="1" applyAlignment="1">
      <alignment wrapText="1"/>
    </xf>
    <xf numFmtId="0" fontId="7" fillId="44" borderId="0" xfId="2" applyFont="1" applyFill="1" applyBorder="1" applyAlignment="1" applyProtection="1">
      <alignment wrapText="1"/>
    </xf>
    <xf numFmtId="0" fontId="6" fillId="6" borderId="0" xfId="2" applyFont="1" applyFill="1" applyBorder="1" applyAlignment="1" applyProtection="1">
      <alignment wrapText="1"/>
    </xf>
    <xf numFmtId="0" fontId="6" fillId="26" borderId="0" xfId="2" applyFont="1" applyFill="1" applyBorder="1" applyAlignment="1" applyProtection="1">
      <alignment wrapText="1"/>
    </xf>
    <xf numFmtId="0" fontId="22" fillId="2" borderId="0" xfId="2" applyFont="1" applyFill="1" applyBorder="1"/>
    <xf numFmtId="0" fontId="22" fillId="0" borderId="0" xfId="2" applyFont="1" applyBorder="1"/>
    <xf numFmtId="0" fontId="28" fillId="18" borderId="0" xfId="2" applyFont="1" applyFill="1" applyBorder="1" applyProtection="1"/>
    <xf numFmtId="0" fontId="25" fillId="2" borderId="0" xfId="2" applyFont="1" applyFill="1" applyBorder="1" applyProtection="1"/>
    <xf numFmtId="0" fontId="25" fillId="15" borderId="0" xfId="2" applyFont="1" applyFill="1" applyBorder="1" applyProtection="1"/>
    <xf numFmtId="43" fontId="7" fillId="30" borderId="0" xfId="14" applyFont="1" applyFill="1" applyBorder="1" applyAlignment="1" applyProtection="1">
      <alignment horizontal="center" vertical="center"/>
    </xf>
    <xf numFmtId="0" fontId="6" fillId="21" borderId="0" xfId="2" applyFont="1" applyFill="1" applyBorder="1" applyAlignment="1" applyProtection="1">
      <alignment wrapText="1"/>
    </xf>
    <xf numFmtId="43" fontId="7" fillId="44" borderId="0" xfId="14" applyFont="1" applyFill="1" applyBorder="1" applyAlignment="1" applyProtection="1">
      <alignment horizontal="center" vertical="center"/>
    </xf>
    <xf numFmtId="0" fontId="25" fillId="2" borderId="0" xfId="2" applyFont="1" applyFill="1" applyBorder="1"/>
    <xf numFmtId="0" fontId="25" fillId="0" borderId="0" xfId="2" applyFont="1" applyBorder="1"/>
    <xf numFmtId="43" fontId="7" fillId="29" borderId="0" xfId="14" applyFont="1" applyFill="1" applyBorder="1" applyAlignment="1" applyProtection="1">
      <alignment horizontal="center" vertical="center"/>
    </xf>
    <xf numFmtId="0" fontId="7" fillId="44" borderId="0" xfId="2" applyFont="1" applyFill="1" applyBorder="1" applyAlignment="1" applyProtection="1">
      <alignment horizontal="center" vertical="center" wrapText="1"/>
    </xf>
    <xf numFmtId="0" fontId="6" fillId="6" borderId="0" xfId="2" applyFont="1" applyFill="1" applyBorder="1" applyAlignment="1" applyProtection="1">
      <alignment horizontal="center" vertical="center" wrapText="1"/>
    </xf>
    <xf numFmtId="0" fontId="6" fillId="22" borderId="0" xfId="2" applyFont="1" applyFill="1" applyBorder="1" applyAlignment="1" applyProtection="1">
      <alignment horizontal="center" vertical="center" wrapText="1"/>
    </xf>
    <xf numFmtId="43" fontId="7" fillId="48" borderId="0" xfId="14" applyFont="1" applyFill="1" applyBorder="1" applyAlignment="1" applyProtection="1">
      <alignment horizontal="center" vertical="center"/>
    </xf>
    <xf numFmtId="0" fontId="6" fillId="22" borderId="0" xfId="2" applyFont="1" applyFill="1" applyBorder="1" applyAlignment="1" applyProtection="1">
      <alignment wrapText="1"/>
    </xf>
    <xf numFmtId="0" fontId="28" fillId="2" borderId="0" xfId="2" applyFont="1" applyFill="1" applyBorder="1" applyProtection="1"/>
    <xf numFmtId="0" fontId="25" fillId="21" borderId="0" xfId="2" applyFont="1" applyFill="1" applyBorder="1" applyProtection="1"/>
    <xf numFmtId="0" fontId="25" fillId="14" borderId="0" xfId="2" applyFont="1" applyFill="1" applyBorder="1" applyProtection="1"/>
    <xf numFmtId="0" fontId="7" fillId="2" borderId="0" xfId="2" applyFont="1" applyFill="1" applyBorder="1" applyAlignment="1" applyProtection="1">
      <alignment wrapText="1"/>
    </xf>
    <xf numFmtId="43" fontId="7" fillId="31" borderId="0" xfId="14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/>
    </xf>
    <xf numFmtId="0" fontId="28" fillId="46" borderId="0" xfId="2" applyFont="1" applyFill="1" applyBorder="1" applyProtection="1"/>
    <xf numFmtId="0" fontId="25" fillId="11" borderId="0" xfId="2" applyFont="1" applyFill="1" applyBorder="1" applyProtection="1"/>
    <xf numFmtId="0" fontId="7" fillId="6" borderId="0" xfId="2" applyFont="1" applyFill="1" applyBorder="1" applyAlignment="1" applyProtection="1">
      <alignment wrapText="1"/>
    </xf>
    <xf numFmtId="0" fontId="6" fillId="3" borderId="0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7" fillId="46" borderId="0" xfId="2" applyFont="1" applyFill="1" applyBorder="1" applyAlignment="1" applyProtection="1">
      <alignment wrapText="1"/>
    </xf>
    <xf numFmtId="0" fontId="6" fillId="11" borderId="0" xfId="2" applyFont="1" applyFill="1" applyBorder="1" applyAlignment="1" applyProtection="1">
      <alignment wrapText="1"/>
    </xf>
    <xf numFmtId="0" fontId="5" fillId="14" borderId="0" xfId="2" applyFont="1" applyFill="1" applyBorder="1" applyAlignment="1">
      <alignment wrapText="1"/>
    </xf>
    <xf numFmtId="43" fontId="7" fillId="33" borderId="0" xfId="14" applyFont="1" applyFill="1" applyBorder="1" applyAlignment="1" applyProtection="1">
      <alignment horizontal="center" vertical="center"/>
    </xf>
    <xf numFmtId="0" fontId="25" fillId="32" borderId="0" xfId="2" applyFont="1" applyFill="1" applyBorder="1" applyProtection="1"/>
    <xf numFmtId="43" fontId="7" fillId="45" borderId="0" xfId="14" applyFont="1" applyFill="1" applyBorder="1" applyAlignment="1" applyProtection="1">
      <alignment horizontal="center" vertical="center"/>
      <protection locked="0"/>
    </xf>
    <xf numFmtId="0" fontId="33" fillId="2" borderId="0" xfId="2" applyFont="1" applyFill="1" applyBorder="1"/>
    <xf numFmtId="0" fontId="33" fillId="0" borderId="0" xfId="2" applyFont="1" applyBorder="1"/>
    <xf numFmtId="0" fontId="31" fillId="0" borderId="0" xfId="0" applyFont="1" applyBorder="1"/>
    <xf numFmtId="0" fontId="35" fillId="0" borderId="0" xfId="0" applyFont="1" applyBorder="1" applyAlignment="1"/>
    <xf numFmtId="0" fontId="31" fillId="0" borderId="0" xfId="0" applyFont="1" applyFill="1" applyBorder="1"/>
    <xf numFmtId="0" fontId="35" fillId="0" borderId="0" xfId="0" applyFont="1" applyFill="1" applyBorder="1" applyAlignment="1"/>
    <xf numFmtId="0" fontId="30" fillId="0" borderId="0" xfId="0" applyFont="1" applyFill="1" applyBorder="1"/>
    <xf numFmtId="0" fontId="0" fillId="0" borderId="0" xfId="0" applyFont="1" applyFill="1" applyBorder="1" applyAlignment="1"/>
    <xf numFmtId="168" fontId="29" fillId="56" borderId="0" xfId="0" applyNumberFormat="1" applyFont="1" applyFill="1" applyBorder="1" applyAlignment="1" applyProtection="1">
      <alignment horizontal="center" vertical="center" wrapText="1"/>
    </xf>
    <xf numFmtId="0" fontId="4" fillId="2" borderId="0" xfId="2" applyFont="1" applyFill="1" applyBorder="1"/>
    <xf numFmtId="0" fontId="4" fillId="0" borderId="0" xfId="2" applyFont="1" applyBorder="1"/>
    <xf numFmtId="0" fontId="4" fillId="38" borderId="0" xfId="2" applyFont="1" applyFill="1" applyBorder="1"/>
    <xf numFmtId="0" fontId="5" fillId="2" borderId="0" xfId="2" applyFont="1" applyFill="1" applyBorder="1" applyAlignment="1" applyProtection="1">
      <alignment wrapText="1"/>
    </xf>
    <xf numFmtId="0" fontId="5" fillId="6" borderId="0" xfId="2" applyFont="1" applyFill="1" applyBorder="1" applyAlignment="1" applyProtection="1">
      <alignment wrapText="1"/>
    </xf>
    <xf numFmtId="0" fontId="6" fillId="6" borderId="0" xfId="2" applyFont="1" applyFill="1" applyBorder="1" applyAlignment="1" applyProtection="1">
      <alignment vertical="center" wrapText="1"/>
    </xf>
    <xf numFmtId="0" fontId="17" fillId="2" borderId="0" xfId="2" applyFont="1" applyFill="1" applyBorder="1" applyProtection="1"/>
    <xf numFmtId="0" fontId="16" fillId="6" borderId="0" xfId="2" applyFont="1" applyFill="1" applyBorder="1" applyAlignment="1" applyProtection="1">
      <alignment wrapText="1"/>
    </xf>
    <xf numFmtId="0" fontId="22" fillId="2" borderId="0" xfId="2" applyFont="1" applyFill="1" applyBorder="1" applyProtection="1"/>
    <xf numFmtId="0" fontId="5" fillId="2" borderId="0" xfId="2" applyFont="1" applyFill="1" applyBorder="1" applyAlignment="1" applyProtection="1">
      <alignment vertical="center" wrapText="1"/>
    </xf>
    <xf numFmtId="0" fontId="20" fillId="2" borderId="0" xfId="2" applyFont="1" applyFill="1" applyBorder="1" applyAlignment="1" applyProtection="1">
      <alignment wrapText="1"/>
    </xf>
    <xf numFmtId="0" fontId="20" fillId="6" borderId="0" xfId="2" applyFont="1" applyFill="1" applyBorder="1" applyAlignment="1" applyProtection="1">
      <alignment wrapText="1"/>
    </xf>
    <xf numFmtId="0" fontId="7" fillId="6" borderId="0" xfId="2" applyFont="1" applyFill="1" applyBorder="1" applyAlignment="1" applyProtection="1">
      <alignment vertical="center" wrapText="1"/>
    </xf>
    <xf numFmtId="0" fontId="26" fillId="2" borderId="0" xfId="2" applyFont="1" applyFill="1" applyBorder="1" applyProtection="1"/>
    <xf numFmtId="0" fontId="27" fillId="6" borderId="0" xfId="2" applyFont="1" applyFill="1" applyBorder="1" applyAlignment="1" applyProtection="1">
      <alignment wrapText="1"/>
    </xf>
    <xf numFmtId="0" fontId="7" fillId="2" borderId="0" xfId="2" applyFont="1" applyFill="1" applyBorder="1" applyAlignment="1" applyProtection="1">
      <alignment vertical="center" wrapText="1"/>
    </xf>
    <xf numFmtId="0" fontId="23" fillId="2" borderId="0" xfId="2" applyFont="1" applyFill="1" applyBorder="1" applyProtection="1"/>
    <xf numFmtId="0" fontId="20" fillId="2" borderId="0" xfId="2" applyFont="1" applyFill="1" applyBorder="1" applyAlignment="1" applyProtection="1">
      <alignment vertical="center" wrapText="1"/>
    </xf>
    <xf numFmtId="0" fontId="8" fillId="6" borderId="6" xfId="2" applyFont="1" applyFill="1" applyBorder="1" applyAlignment="1" applyProtection="1">
      <alignment horizontal="center" vertical="center" wrapText="1"/>
    </xf>
    <xf numFmtId="43" fontId="8" fillId="6" borderId="6" xfId="2" applyNumberFormat="1" applyFont="1" applyFill="1" applyBorder="1" applyAlignment="1" applyProtection="1">
      <alignment horizontal="center" vertical="center" wrapText="1"/>
    </xf>
    <xf numFmtId="43" fontId="8" fillId="52" borderId="6" xfId="2" applyNumberFormat="1" applyFont="1" applyFill="1" applyBorder="1" applyAlignment="1" applyProtection="1">
      <alignment horizontal="center" vertical="center" wrapText="1"/>
    </xf>
    <xf numFmtId="0" fontId="10" fillId="46" borderId="0" xfId="0" applyFont="1" applyFill="1" applyBorder="1" applyAlignment="1" applyProtection="1">
      <alignment wrapText="1"/>
    </xf>
    <xf numFmtId="0" fontId="10" fillId="46" borderId="0" xfId="0" applyFont="1" applyFill="1" applyAlignment="1" applyProtection="1">
      <alignment wrapText="1"/>
    </xf>
    <xf numFmtId="43" fontId="7" fillId="46" borderId="1" xfId="1" applyFont="1" applyFill="1" applyBorder="1" applyAlignment="1" applyProtection="1">
      <alignment horizontal="center" vertical="center" wrapText="1"/>
    </xf>
    <xf numFmtId="43" fontId="9" fillId="46" borderId="0" xfId="14" applyFont="1" applyFill="1" applyBorder="1" applyAlignment="1" applyProtection="1">
      <alignment horizontal="center" vertical="center" wrapText="1"/>
    </xf>
    <xf numFmtId="0" fontId="6" fillId="10" borderId="9" xfId="2" applyFont="1" applyFill="1" applyBorder="1" applyAlignment="1" applyProtection="1">
      <alignment horizontal="left" vertical="center" wrapText="1"/>
    </xf>
    <xf numFmtId="49" fontId="7" fillId="28" borderId="1" xfId="2" applyNumberFormat="1" applyFont="1" applyFill="1" applyBorder="1" applyAlignment="1" applyProtection="1">
      <alignment horizontal="center" vertical="center" wrapText="1"/>
    </xf>
    <xf numFmtId="0" fontId="36" fillId="0" borderId="0" xfId="2" applyFont="1" applyBorder="1" applyAlignment="1" applyProtection="1">
      <alignment horizontal="left" vertical="center"/>
      <protection locked="0"/>
    </xf>
    <xf numFmtId="0" fontId="6" fillId="5" borderId="6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6" xfId="0" applyFont="1" applyFill="1" applyBorder="1"/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43" fontId="5" fillId="2" borderId="6" xfId="0" applyNumberFormat="1" applyFont="1" applyFill="1" applyBorder="1" applyAlignment="1">
      <alignment horizontal="left"/>
    </xf>
    <xf numFmtId="43" fontId="5" fillId="2" borderId="6" xfId="0" applyNumberFormat="1" applyFont="1" applyFill="1" applyBorder="1"/>
    <xf numFmtId="0" fontId="6" fillId="2" borderId="6" xfId="0" applyFont="1" applyFill="1" applyBorder="1"/>
    <xf numFmtId="43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/>
    <xf numFmtId="0" fontId="6" fillId="38" borderId="6" xfId="0" applyFont="1" applyFill="1" applyBorder="1"/>
    <xf numFmtId="43" fontId="6" fillId="38" borderId="6" xfId="0" applyNumberFormat="1" applyFont="1" applyFill="1" applyBorder="1" applyAlignment="1">
      <alignment horizontal="left"/>
    </xf>
    <xf numFmtId="0" fontId="6" fillId="38" borderId="6" xfId="0" applyFont="1" applyFill="1" applyBorder="1" applyAlignment="1">
      <alignment horizontal="center"/>
    </xf>
    <xf numFmtId="43" fontId="6" fillId="38" borderId="6" xfId="0" applyNumberFormat="1" applyFont="1" applyFill="1" applyBorder="1"/>
    <xf numFmtId="0" fontId="6" fillId="2" borderId="0" xfId="0" applyFont="1" applyFill="1"/>
    <xf numFmtId="43" fontId="5" fillId="2" borderId="0" xfId="0" applyNumberFormat="1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37" fillId="2" borderId="6" xfId="0" applyFont="1" applyFill="1" applyBorder="1" applyAlignment="1">
      <alignment horizontal="center"/>
    </xf>
    <xf numFmtId="0" fontId="5" fillId="0" borderId="0" xfId="0" applyFont="1"/>
    <xf numFmtId="43" fontId="6" fillId="2" borderId="6" xfId="1" applyFont="1" applyFill="1" applyBorder="1"/>
    <xf numFmtId="49" fontId="7" fillId="19" borderId="12" xfId="2" applyNumberFormat="1" applyFont="1" applyFill="1" applyBorder="1" applyAlignment="1" applyProtection="1">
      <alignment horizontal="center" vertical="center" wrapText="1"/>
    </xf>
    <xf numFmtId="43" fontId="7" fillId="20" borderId="6" xfId="1" applyFont="1" applyFill="1" applyBorder="1" applyAlignment="1" applyProtection="1">
      <alignment horizontal="center" vertical="center" wrapText="1"/>
    </xf>
    <xf numFmtId="43" fontId="38" fillId="2" borderId="6" xfId="1" applyFont="1" applyFill="1" applyBorder="1" applyProtection="1"/>
    <xf numFmtId="43" fontId="7" fillId="55" borderId="11" xfId="1" applyFont="1" applyFill="1" applyBorder="1" applyAlignment="1" applyProtection="1">
      <alignment horizontal="center" vertical="center" wrapText="1"/>
      <protection locked="0"/>
    </xf>
    <xf numFmtId="43" fontId="20" fillId="56" borderId="6" xfId="1" applyFont="1" applyFill="1" applyBorder="1" applyAlignment="1" applyProtection="1">
      <alignment horizontal="center" vertical="center" wrapText="1"/>
      <protection locked="0"/>
    </xf>
    <xf numFmtId="43" fontId="20" fillId="57" borderId="6" xfId="1" applyFont="1" applyFill="1" applyBorder="1" applyAlignment="1" applyProtection="1">
      <alignment horizontal="center" vertical="center" wrapText="1"/>
      <protection locked="0"/>
    </xf>
    <xf numFmtId="43" fontId="20" fillId="0" borderId="6" xfId="1" applyFont="1" applyBorder="1" applyAlignment="1" applyProtection="1">
      <alignment horizontal="center" vertical="center" wrapText="1"/>
      <protection locked="0"/>
    </xf>
    <xf numFmtId="43" fontId="20" fillId="55" borderId="6" xfId="1" applyFont="1" applyFill="1" applyBorder="1" applyAlignment="1" applyProtection="1">
      <alignment horizontal="center" vertical="center" wrapText="1"/>
      <protection locked="0"/>
    </xf>
    <xf numFmtId="43" fontId="20" fillId="0" borderId="6" xfId="1" applyFont="1" applyFill="1" applyBorder="1" applyAlignment="1" applyProtection="1">
      <alignment horizontal="center" vertical="center" wrapText="1"/>
      <protection locked="0"/>
    </xf>
    <xf numFmtId="43" fontId="20" fillId="59" borderId="6" xfId="1" applyFont="1" applyFill="1" applyBorder="1" applyAlignment="1" applyProtection="1">
      <alignment horizontal="center" vertical="center" wrapText="1"/>
      <protection locked="0"/>
    </xf>
    <xf numFmtId="43" fontId="20" fillId="58" borderId="6" xfId="1" applyFont="1" applyFill="1" applyBorder="1" applyAlignment="1" applyProtection="1">
      <alignment horizontal="center" vertical="center" wrapText="1"/>
      <protection locked="0"/>
    </xf>
    <xf numFmtId="43" fontId="20" fillId="61" borderId="6" xfId="1" applyFont="1" applyFill="1" applyBorder="1" applyAlignment="1" applyProtection="1">
      <alignment horizontal="center" vertical="center" wrapText="1"/>
      <protection locked="0"/>
    </xf>
    <xf numFmtId="43" fontId="20" fillId="62" borderId="6" xfId="1" applyFont="1" applyFill="1" applyBorder="1" applyAlignment="1" applyProtection="1">
      <alignment horizontal="center" vertical="center" wrapText="1"/>
      <protection locked="0"/>
    </xf>
    <xf numFmtId="43" fontId="7" fillId="64" borderId="6" xfId="1" applyFont="1" applyFill="1" applyBorder="1" applyAlignment="1" applyProtection="1">
      <alignment horizontal="center" vertical="center" wrapText="1"/>
    </xf>
    <xf numFmtId="43" fontId="7" fillId="60" borderId="0" xfId="1" applyFont="1" applyFill="1" applyBorder="1" applyAlignment="1" applyProtection="1">
      <alignment horizontal="center" vertical="center" wrapText="1"/>
    </xf>
    <xf numFmtId="0" fontId="22" fillId="2" borderId="0" xfId="2" applyFont="1" applyFill="1" applyProtection="1"/>
    <xf numFmtId="43" fontId="7" fillId="64" borderId="6" xfId="1" applyFont="1" applyFill="1" applyBorder="1" applyAlignment="1" applyProtection="1">
      <alignment horizontal="center" vertical="center" wrapText="1"/>
      <protection locked="0"/>
    </xf>
    <xf numFmtId="43" fontId="7" fillId="60" borderId="0" xfId="1" applyFont="1" applyFill="1" applyBorder="1" applyAlignment="1" applyProtection="1">
      <alignment horizontal="center" vertical="center" wrapText="1"/>
      <protection locked="0"/>
    </xf>
    <xf numFmtId="0" fontId="5" fillId="38" borderId="6" xfId="0" applyFont="1" applyFill="1" applyBorder="1"/>
    <xf numFmtId="43" fontId="5" fillId="38" borderId="6" xfId="0" applyNumberFormat="1" applyFont="1" applyFill="1" applyBorder="1" applyAlignment="1">
      <alignment horizontal="left"/>
    </xf>
    <xf numFmtId="0" fontId="5" fillId="38" borderId="6" xfId="0" applyFont="1" applyFill="1" applyBorder="1" applyAlignment="1">
      <alignment horizontal="center"/>
    </xf>
    <xf numFmtId="43" fontId="5" fillId="38" borderId="6" xfId="0" applyNumberFormat="1" applyFont="1" applyFill="1" applyBorder="1"/>
    <xf numFmtId="0" fontId="5" fillId="38" borderId="0" xfId="0" applyFont="1" applyFill="1" applyBorder="1"/>
    <xf numFmtId="0" fontId="4" fillId="38" borderId="0" xfId="2" applyFill="1" applyBorder="1"/>
    <xf numFmtId="43" fontId="6" fillId="2" borderId="0" xfId="0" applyNumberFormat="1" applyFont="1" applyFill="1" applyBorder="1" applyAlignment="1">
      <alignment horizontal="left"/>
    </xf>
    <xf numFmtId="43" fontId="20" fillId="48" borderId="1" xfId="1" applyFont="1" applyFill="1" applyBorder="1" applyAlignment="1" applyProtection="1">
      <alignment horizontal="center" vertical="center" wrapText="1"/>
    </xf>
    <xf numFmtId="43" fontId="20" fillId="23" borderId="1" xfId="1" applyFont="1" applyFill="1" applyBorder="1" applyAlignment="1" applyProtection="1">
      <alignment horizontal="center" vertical="center" wrapText="1"/>
    </xf>
    <xf numFmtId="43" fontId="20" fillId="10" borderId="1" xfId="1" applyFont="1" applyFill="1" applyBorder="1" applyAlignment="1" applyProtection="1">
      <alignment horizontal="center" vertical="center" wrapText="1"/>
    </xf>
    <xf numFmtId="43" fontId="7" fillId="80" borderId="6" xfId="1" applyFont="1" applyFill="1" applyBorder="1" applyAlignment="1" applyProtection="1">
      <alignment horizontal="center" vertical="center" wrapText="1"/>
    </xf>
    <xf numFmtId="0" fontId="6" fillId="80" borderId="6" xfId="2" applyFont="1" applyFill="1" applyBorder="1" applyAlignment="1" applyProtection="1">
      <alignment horizontal="left" vertical="center"/>
    </xf>
    <xf numFmtId="0" fontId="6" fillId="36" borderId="2" xfId="2" applyFont="1" applyFill="1" applyBorder="1" applyAlignment="1" applyProtection="1">
      <alignment horizontal="left" vertical="center" wrapText="1"/>
    </xf>
    <xf numFmtId="0" fontId="6" fillId="2" borderId="0" xfId="2" applyFont="1" applyFill="1" applyAlignment="1" applyProtection="1">
      <alignment wrapText="1"/>
    </xf>
    <xf numFmtId="169" fontId="7" fillId="80" borderId="6" xfId="1" applyNumberFormat="1" applyFont="1" applyFill="1" applyBorder="1" applyAlignment="1" applyProtection="1">
      <alignment horizontal="center" vertical="center" wrapText="1"/>
    </xf>
    <xf numFmtId="43" fontId="7" fillId="75" borderId="1" xfId="1" applyFont="1" applyFill="1" applyBorder="1" applyAlignment="1" applyProtection="1">
      <alignment horizontal="center" vertical="center" wrapText="1"/>
    </xf>
    <xf numFmtId="43" fontId="7" fillId="78" borderId="1" xfId="1" applyFont="1" applyFill="1" applyBorder="1" applyAlignment="1" applyProtection="1">
      <alignment horizontal="center" vertical="center" wrapText="1"/>
    </xf>
    <xf numFmtId="43" fontId="7" fillId="49" borderId="1" xfId="1" applyFont="1" applyFill="1" applyBorder="1" applyAlignment="1" applyProtection="1">
      <alignment horizontal="center" vertical="center" wrapText="1"/>
    </xf>
    <xf numFmtId="43" fontId="7" fillId="74" borderId="1" xfId="1" applyFont="1" applyFill="1" applyBorder="1" applyAlignment="1" applyProtection="1">
      <alignment horizontal="center" vertical="center" wrapText="1"/>
    </xf>
    <xf numFmtId="43" fontId="7" fillId="79" borderId="1" xfId="1" applyFont="1" applyFill="1" applyBorder="1" applyAlignment="1" applyProtection="1">
      <alignment horizontal="center" vertical="center" wrapText="1"/>
    </xf>
    <xf numFmtId="43" fontId="7" fillId="76" borderId="1" xfId="1" applyFont="1" applyFill="1" applyBorder="1" applyAlignment="1" applyProtection="1">
      <alignment horizontal="center" vertical="center" wrapText="1"/>
    </xf>
    <xf numFmtId="43" fontId="7" fillId="77" borderId="1" xfId="1" applyFont="1" applyFill="1" applyBorder="1" applyAlignment="1" applyProtection="1">
      <alignment horizontal="center" vertical="center" wrapText="1"/>
    </xf>
    <xf numFmtId="0" fontId="40" fillId="3" borderId="3" xfId="2" applyFont="1" applyFill="1" applyBorder="1" applyAlignment="1" applyProtection="1">
      <alignment horizontal="center" vertical="center"/>
    </xf>
    <xf numFmtId="43" fontId="7" fillId="2" borderId="1" xfId="1" applyFont="1" applyFill="1" applyBorder="1" applyAlignment="1" applyProtection="1">
      <alignment horizontal="center" vertical="center"/>
    </xf>
    <xf numFmtId="43" fontId="21" fillId="37" borderId="6" xfId="1" applyFont="1" applyFill="1" applyBorder="1" applyAlignment="1" applyProtection="1">
      <alignment horizontal="center" vertical="center" wrapText="1"/>
    </xf>
    <xf numFmtId="43" fontId="7" fillId="2" borderId="6" xfId="1" applyFont="1" applyFill="1" applyBorder="1" applyAlignment="1" applyProtection="1">
      <alignment horizontal="center" vertical="center"/>
      <protection locked="0"/>
    </xf>
    <xf numFmtId="43" fontId="7" fillId="6" borderId="6" xfId="1" applyFont="1" applyFill="1" applyBorder="1" applyAlignment="1" applyProtection="1">
      <alignment horizontal="center" vertical="center"/>
      <protection locked="0"/>
    </xf>
    <xf numFmtId="43" fontId="7" fillId="0" borderId="6" xfId="1" applyFont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25" borderId="6" xfId="1" applyFont="1" applyFill="1" applyBorder="1" applyAlignment="1" applyProtection="1">
      <alignment horizontal="center" vertical="center"/>
      <protection locked="0"/>
    </xf>
    <xf numFmtId="43" fontId="7" fillId="48" borderId="6" xfId="1" applyFont="1" applyFill="1" applyBorder="1" applyAlignment="1" applyProtection="1">
      <alignment horizontal="center" vertical="center"/>
      <protection locked="0"/>
    </xf>
    <xf numFmtId="43" fontId="7" fillId="27" borderId="6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</xf>
    <xf numFmtId="43" fontId="7" fillId="37" borderId="6" xfId="1" applyFont="1" applyFill="1" applyBorder="1" applyAlignment="1" applyProtection="1">
      <alignment horizontal="center" vertical="center"/>
      <protection locked="0"/>
    </xf>
    <xf numFmtId="43" fontId="39" fillId="54" borderId="2" xfId="1" applyFont="1" applyFill="1" applyBorder="1" applyAlignment="1" applyProtection="1">
      <alignment vertical="top" wrapText="1"/>
    </xf>
    <xf numFmtId="43" fontId="7" fillId="55" borderId="11" xfId="1" applyFont="1" applyFill="1" applyBorder="1" applyAlignment="1" applyProtection="1">
      <alignment horizontal="center" vertical="center" wrapText="1"/>
    </xf>
    <xf numFmtId="43" fontId="7" fillId="56" borderId="6" xfId="1" applyFont="1" applyFill="1" applyBorder="1" applyAlignment="1" applyProtection="1">
      <alignment horizontal="center" vertical="center" wrapText="1"/>
    </xf>
    <xf numFmtId="43" fontId="7" fillId="57" borderId="6" xfId="1" applyFont="1" applyFill="1" applyBorder="1" applyAlignment="1" applyProtection="1">
      <alignment horizontal="center" vertical="center" wrapText="1"/>
    </xf>
    <xf numFmtId="43" fontId="7" fillId="0" borderId="6" xfId="1" applyFont="1" applyBorder="1" applyAlignment="1" applyProtection="1">
      <alignment horizontal="center" vertical="center" wrapText="1"/>
    </xf>
    <xf numFmtId="43" fontId="7" fillId="55" borderId="6" xfId="1" applyFont="1" applyFill="1" applyBorder="1" applyAlignment="1" applyProtection="1">
      <alignment horizontal="center" vertical="center" wrapText="1"/>
      <protection locked="0"/>
    </xf>
    <xf numFmtId="43" fontId="7" fillId="56" borderId="6" xfId="1" applyFont="1" applyFill="1" applyBorder="1" applyAlignment="1" applyProtection="1">
      <alignment horizontal="center" vertical="center" wrapText="1"/>
      <protection locked="0"/>
    </xf>
    <xf numFmtId="43" fontId="7" fillId="57" borderId="6" xfId="1" applyFont="1" applyFill="1" applyBorder="1" applyAlignment="1" applyProtection="1">
      <alignment horizontal="center" vertical="center" wrapText="1"/>
      <protection locked="0"/>
    </xf>
    <xf numFmtId="43" fontId="7" fillId="59" borderId="6" xfId="1" applyFont="1" applyFill="1" applyBorder="1" applyAlignment="1" applyProtection="1">
      <alignment horizontal="center" vertical="center" wrapText="1"/>
    </xf>
    <xf numFmtId="43" fontId="7" fillId="61" borderId="6" xfId="1" applyFont="1" applyFill="1" applyBorder="1" applyAlignment="1" applyProtection="1">
      <alignment horizontal="center" vertical="center" wrapText="1"/>
    </xf>
    <xf numFmtId="43" fontId="7" fillId="61" borderId="6" xfId="1" applyFont="1" applyFill="1" applyBorder="1" applyAlignment="1" applyProtection="1">
      <alignment horizontal="center" vertical="center" wrapText="1"/>
      <protection locked="0"/>
    </xf>
    <xf numFmtId="43" fontId="7" fillId="62" borderId="6" xfId="1" applyFont="1" applyFill="1" applyBorder="1" applyAlignment="1" applyProtection="1">
      <alignment horizontal="center" vertical="center" wrapText="1"/>
      <protection locked="0"/>
    </xf>
    <xf numFmtId="43" fontId="7" fillId="63" borderId="6" xfId="1" applyFont="1" applyFill="1" applyBorder="1" applyAlignment="1" applyProtection="1">
      <alignment vertical="center" wrapText="1"/>
    </xf>
    <xf numFmtId="0" fontId="6" fillId="2" borderId="0" xfId="0" applyFont="1" applyFill="1" applyBorder="1" applyAlignment="1">
      <alignment horizontal="center"/>
    </xf>
    <xf numFmtId="43" fontId="25" fillId="39" borderId="0" xfId="14" applyFont="1" applyFill="1" applyBorder="1" applyAlignment="1" applyProtection="1">
      <alignment horizontal="center"/>
      <protection locked="0"/>
    </xf>
    <xf numFmtId="43" fontId="24" fillId="2" borderId="6" xfId="1" applyFont="1" applyFill="1" applyBorder="1" applyAlignment="1" applyProtection="1">
      <alignment horizontal="center" vertical="center"/>
      <protection locked="0"/>
    </xf>
    <xf numFmtId="43" fontId="24" fillId="6" borderId="6" xfId="1" applyFont="1" applyFill="1" applyBorder="1" applyAlignment="1" applyProtection="1">
      <alignment horizontal="center" vertical="center" wrapText="1"/>
      <protection locked="0"/>
    </xf>
    <xf numFmtId="43" fontId="24" fillId="2" borderId="6" xfId="1" applyFont="1" applyFill="1" applyBorder="1" applyAlignment="1" applyProtection="1">
      <alignment horizontal="center" vertical="center" wrapText="1"/>
      <protection locked="0"/>
    </xf>
    <xf numFmtId="43" fontId="7" fillId="81" borderId="6" xfId="1" applyFont="1" applyFill="1" applyBorder="1" applyAlignment="1" applyProtection="1">
      <alignment horizontal="center" vertical="center"/>
      <protection locked="0"/>
    </xf>
    <xf numFmtId="43" fontId="20" fillId="46" borderId="6" xfId="1" applyFont="1" applyFill="1" applyBorder="1" applyAlignment="1" applyProtection="1">
      <alignment wrapText="1"/>
    </xf>
    <xf numFmtId="0" fontId="6" fillId="81" borderId="9" xfId="2" applyFont="1" applyFill="1" applyBorder="1" applyAlignment="1" applyProtection="1">
      <alignment horizontal="left" vertical="center" wrapText="1"/>
    </xf>
    <xf numFmtId="43" fontId="20" fillId="3" borderId="15" xfId="1" applyFont="1" applyFill="1" applyBorder="1" applyAlignment="1" applyProtection="1">
      <alignment horizontal="center" vertical="center"/>
      <protection locked="0"/>
    </xf>
    <xf numFmtId="43" fontId="7" fillId="36" borderId="6" xfId="1" applyFont="1" applyFill="1" applyBorder="1" applyAlignment="1" applyProtection="1">
      <alignment horizontal="center" vertical="center"/>
    </xf>
    <xf numFmtId="1" fontId="7" fillId="36" borderId="1" xfId="2" applyNumberFormat="1" applyFont="1" applyFill="1" applyBorder="1" applyAlignment="1" applyProtection="1">
      <alignment horizontal="center" vertical="center"/>
    </xf>
    <xf numFmtId="43" fontId="20" fillId="0" borderId="15" xfId="1" applyFont="1" applyBorder="1" applyAlignment="1" applyProtection="1">
      <alignment horizontal="center" vertical="center"/>
      <protection locked="0"/>
    </xf>
    <xf numFmtId="43" fontId="20" fillId="2" borderId="15" xfId="1" applyFont="1" applyFill="1" applyBorder="1" applyAlignment="1" applyProtection="1">
      <alignment horizontal="center" vertical="center"/>
      <protection locked="0"/>
    </xf>
    <xf numFmtId="43" fontId="7" fillId="2" borderId="6" xfId="1" applyFont="1" applyFill="1" applyBorder="1" applyAlignment="1" applyProtection="1">
      <alignment horizontal="center" vertical="center"/>
    </xf>
    <xf numFmtId="43" fontId="20" fillId="18" borderId="6" xfId="1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 vertical="top" wrapText="1"/>
    </xf>
    <xf numFmtId="0" fontId="12" fillId="33" borderId="8" xfId="2" applyFont="1" applyFill="1" applyBorder="1" applyAlignment="1" applyProtection="1">
      <alignment vertical="center" wrapText="1"/>
    </xf>
    <xf numFmtId="49" fontId="12" fillId="31" borderId="1" xfId="2" applyNumberFormat="1" applyFont="1" applyFill="1" applyBorder="1" applyAlignment="1" applyProtection="1">
      <alignment horizontal="center" vertical="center" wrapText="1"/>
    </xf>
    <xf numFmtId="43" fontId="7" fillId="31" borderId="15" xfId="1" applyFont="1" applyFill="1" applyBorder="1" applyAlignment="1" applyProtection="1">
      <alignment horizontal="center" vertical="center"/>
    </xf>
    <xf numFmtId="0" fontId="6" fillId="23" borderId="2" xfId="2" applyFont="1" applyFill="1" applyBorder="1" applyAlignment="1" applyProtection="1">
      <alignment horizontal="left" wrapText="1"/>
    </xf>
    <xf numFmtId="49" fontId="6" fillId="82" borderId="1" xfId="2" applyNumberFormat="1" applyFont="1" applyFill="1" applyBorder="1" applyAlignment="1" applyProtection="1">
      <alignment horizontal="center" vertical="center" wrapText="1"/>
    </xf>
    <xf numFmtId="43" fontId="7" fillId="82" borderId="15" xfId="1" applyFont="1" applyFill="1" applyBorder="1" applyAlignment="1" applyProtection="1">
      <alignment horizontal="center" vertical="center"/>
    </xf>
    <xf numFmtId="1" fontId="5" fillId="6" borderId="1" xfId="2" applyNumberFormat="1" applyFont="1" applyFill="1" applyBorder="1" applyAlignment="1" applyProtection="1">
      <alignment horizontal="center" vertical="center" wrapText="1"/>
    </xf>
    <xf numFmtId="43" fontId="20" fillId="6" borderId="15" xfId="1" applyFont="1" applyFill="1" applyBorder="1" applyAlignment="1" applyProtection="1">
      <alignment horizontal="center" vertical="center"/>
      <protection locked="0"/>
    </xf>
    <xf numFmtId="43" fontId="20" fillId="78" borderId="1" xfId="1" applyFont="1" applyFill="1" applyBorder="1" applyAlignment="1" applyProtection="1">
      <alignment horizontal="center" vertical="center" wrapText="1"/>
    </xf>
    <xf numFmtId="43" fontId="7" fillId="21" borderId="1" xfId="1" applyFont="1" applyFill="1" applyBorder="1" applyAlignment="1" applyProtection="1">
      <alignment horizontal="center" vertical="center"/>
    </xf>
    <xf numFmtId="43" fontId="7" fillId="37" borderId="16" xfId="1" applyFont="1" applyFill="1" applyBorder="1" applyAlignment="1" applyProtection="1">
      <alignment horizontal="center" vertical="center" wrapText="1"/>
    </xf>
    <xf numFmtId="43" fontId="7" fillId="2" borderId="15" xfId="1" applyFont="1" applyFill="1" applyBorder="1" applyAlignment="1" applyProtection="1">
      <alignment horizontal="center" vertical="center"/>
      <protection locked="0"/>
    </xf>
    <xf numFmtId="0" fontId="5" fillId="42" borderId="3" xfId="2" applyFont="1" applyFill="1" applyBorder="1" applyAlignment="1" applyProtection="1">
      <alignment vertical="center" wrapText="1"/>
    </xf>
    <xf numFmtId="1" fontId="7" fillId="81" borderId="13" xfId="2" applyNumberFormat="1" applyFont="1" applyFill="1" applyBorder="1" applyAlignment="1" applyProtection="1">
      <alignment horizontal="center" vertical="center" wrapText="1"/>
    </xf>
    <xf numFmtId="1" fontId="7" fillId="52" borderId="1" xfId="2" applyNumberFormat="1" applyFont="1" applyFill="1" applyBorder="1" applyAlignment="1" applyProtection="1">
      <alignment horizontal="center" vertical="center" wrapText="1"/>
    </xf>
    <xf numFmtId="43" fontId="7" fillId="40" borderId="6" xfId="1" applyFont="1" applyFill="1" applyBorder="1" applyAlignment="1" applyProtection="1">
      <alignment horizontal="center" vertical="center"/>
    </xf>
    <xf numFmtId="43" fontId="7" fillId="54" borderId="2" xfId="1" applyFont="1" applyFill="1" applyBorder="1" applyAlignment="1" applyProtection="1">
      <alignment horizontal="center" vertical="center"/>
      <protection locked="0"/>
    </xf>
    <xf numFmtId="0" fontId="5" fillId="81" borderId="9" xfId="2" applyFont="1" applyFill="1" applyBorder="1" applyAlignment="1" applyProtection="1">
      <alignment horizontal="left" vertical="center" wrapText="1"/>
    </xf>
    <xf numFmtId="43" fontId="39" fillId="54" borderId="2" xfId="1" applyFont="1" applyFill="1" applyBorder="1" applyAlignment="1" applyProtection="1">
      <alignment vertical="center" wrapText="1"/>
      <protection locked="0"/>
    </xf>
    <xf numFmtId="43" fontId="41" fillId="2" borderId="6" xfId="0" applyNumberFormat="1" applyFont="1" applyFill="1" applyBorder="1"/>
    <xf numFmtId="43" fontId="41" fillId="69" borderId="6" xfId="0" applyNumberFormat="1" applyFont="1" applyFill="1" applyBorder="1"/>
    <xf numFmtId="43" fontId="6" fillId="38" borderId="10" xfId="0" applyNumberFormat="1" applyFont="1" applyFill="1" applyBorder="1"/>
    <xf numFmtId="43" fontId="5" fillId="12" borderId="14" xfId="0" applyNumberFormat="1" applyFont="1" applyFill="1" applyBorder="1"/>
    <xf numFmtId="0" fontId="6" fillId="38" borderId="6" xfId="0" applyFont="1" applyFill="1" applyBorder="1" applyAlignment="1">
      <alignment horizontal="center" vertical="center" wrapText="1"/>
    </xf>
    <xf numFmtId="0" fontId="6" fillId="38" borderId="6" xfId="0" applyFont="1" applyFill="1" applyBorder="1" applyAlignment="1">
      <alignment horizontal="center" vertical="center" wrapText="1"/>
    </xf>
    <xf numFmtId="0" fontId="6" fillId="4" borderId="5" xfId="2" applyFont="1" applyFill="1" applyBorder="1" applyAlignment="1" applyProtection="1">
      <alignment horizontal="center" vertical="center" wrapText="1"/>
    </xf>
    <xf numFmtId="0" fontId="6" fillId="38" borderId="6" xfId="0" applyFont="1" applyFill="1" applyBorder="1" applyAlignment="1" applyProtection="1">
      <alignment horizontal="center"/>
    </xf>
    <xf numFmtId="0" fontId="40" fillId="3" borderId="7" xfId="2" applyFont="1" applyFill="1" applyBorder="1" applyAlignment="1" applyProtection="1">
      <alignment horizontal="center" vertical="center" wrapText="1"/>
    </xf>
    <xf numFmtId="0" fontId="6" fillId="18" borderId="6" xfId="0" applyFont="1" applyFill="1" applyBorder="1" applyAlignment="1" applyProtection="1">
      <alignment horizontal="left" vertical="center" wrapText="1"/>
    </xf>
    <xf numFmtId="0" fontId="7" fillId="18" borderId="6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left" vertical="center" wrapText="1"/>
    </xf>
    <xf numFmtId="0" fontId="7" fillId="46" borderId="6" xfId="0" applyFont="1" applyFill="1" applyBorder="1" applyAlignment="1" applyProtection="1">
      <alignment horizontal="left" wrapText="1"/>
    </xf>
    <xf numFmtId="0" fontId="7" fillId="46" borderId="6" xfId="0" applyFont="1" applyFill="1" applyBorder="1" applyAlignment="1" applyProtection="1">
      <alignment horizontal="center" vertical="center" wrapText="1"/>
    </xf>
    <xf numFmtId="0" fontId="7" fillId="18" borderId="6" xfId="0" applyFont="1" applyFill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7" fillId="14" borderId="6" xfId="0" applyFont="1" applyFill="1" applyBorder="1" applyAlignment="1" applyProtection="1">
      <alignment horizontal="center" vertical="center" wrapText="1"/>
    </xf>
    <xf numFmtId="2" fontId="7" fillId="46" borderId="6" xfId="0" applyNumberFormat="1" applyFont="1" applyFill="1" applyBorder="1" applyAlignment="1" applyProtection="1">
      <alignment horizontal="center" vertical="center" wrapText="1"/>
    </xf>
    <xf numFmtId="2" fontId="7" fillId="21" borderId="6" xfId="0" applyNumberFormat="1" applyFont="1" applyFill="1" applyBorder="1" applyAlignment="1" applyProtection="1">
      <alignment horizontal="center" vertical="center" wrapText="1"/>
    </xf>
    <xf numFmtId="49" fontId="7" fillId="46" borderId="6" xfId="0" applyNumberFormat="1" applyFont="1" applyFill="1" applyBorder="1" applyAlignment="1" applyProtection="1">
      <alignment horizontal="center" vertical="center" wrapText="1"/>
    </xf>
    <xf numFmtId="49" fontId="7" fillId="21" borderId="6" xfId="0" applyNumberFormat="1" applyFont="1" applyFill="1" applyBorder="1" applyAlignment="1" applyProtection="1">
      <alignment horizontal="center" vertical="center" wrapText="1"/>
    </xf>
    <xf numFmtId="0" fontId="7" fillId="11" borderId="6" xfId="0" applyFont="1" applyFill="1" applyBorder="1" applyAlignment="1" applyProtection="1">
      <alignment horizontal="center" vertical="center" wrapText="1"/>
    </xf>
    <xf numFmtId="0" fontId="7" fillId="32" borderId="6" xfId="0" applyFont="1" applyFill="1" applyBorder="1" applyAlignment="1" applyProtection="1">
      <alignment horizontal="center" vertical="center" wrapText="1"/>
    </xf>
    <xf numFmtId="0" fontId="5" fillId="24" borderId="2" xfId="2" applyFont="1" applyFill="1" applyBorder="1" applyAlignment="1" applyProtection="1">
      <alignment vertical="center" wrapText="1"/>
    </xf>
    <xf numFmtId="0" fontId="39" fillId="54" borderId="1" xfId="0" applyFont="1" applyFill="1" applyBorder="1" applyAlignment="1" applyProtection="1">
      <alignment horizontal="center" vertical="center"/>
    </xf>
    <xf numFmtId="0" fontId="39" fillId="54" borderId="2" xfId="0" applyFont="1" applyFill="1" applyBorder="1" applyAlignment="1" applyProtection="1">
      <alignment horizontal="center" vertical="center"/>
    </xf>
    <xf numFmtId="168" fontId="42" fillId="0" borderId="6" xfId="0" applyNumberFormat="1" applyFont="1" applyBorder="1" applyAlignment="1" applyProtection="1">
      <alignment horizontal="center" vertical="center"/>
    </xf>
    <xf numFmtId="0" fontId="6" fillId="55" borderId="1" xfId="0" applyFont="1" applyFill="1" applyBorder="1" applyAlignment="1" applyProtection="1">
      <alignment vertical="top" wrapText="1" shrinkToFit="1"/>
    </xf>
    <xf numFmtId="168" fontId="42" fillId="0" borderId="6" xfId="0" applyNumberFormat="1" applyFont="1" applyFill="1" applyBorder="1" applyAlignment="1" applyProtection="1">
      <alignment horizontal="center" vertical="center"/>
    </xf>
    <xf numFmtId="0" fontId="6" fillId="56" borderId="1" xfId="0" applyFont="1" applyFill="1" applyBorder="1" applyAlignment="1" applyProtection="1">
      <alignment vertical="center" wrapText="1" shrinkToFit="1"/>
    </xf>
    <xf numFmtId="168" fontId="43" fillId="0" borderId="6" xfId="0" applyNumberFormat="1" applyFont="1" applyFill="1" applyBorder="1" applyAlignment="1" applyProtection="1">
      <alignment horizontal="center" vertical="center"/>
    </xf>
    <xf numFmtId="0" fontId="6" fillId="57" borderId="1" xfId="0" applyFont="1" applyFill="1" applyBorder="1" applyAlignment="1" applyProtection="1">
      <alignment vertical="center" wrapText="1" shrinkToFit="1"/>
    </xf>
    <xf numFmtId="0" fontId="5" fillId="0" borderId="6" xfId="0" applyFont="1" applyBorder="1" applyAlignment="1" applyProtection="1">
      <alignment vertical="top" wrapText="1" shrinkToFit="1"/>
    </xf>
    <xf numFmtId="0" fontId="6" fillId="55" borderId="1" xfId="0" applyFont="1" applyFill="1" applyBorder="1" applyAlignment="1" applyProtection="1">
      <alignment vertical="center" wrapText="1" shrinkToFit="1"/>
    </xf>
    <xf numFmtId="0" fontId="5" fillId="0" borderId="6" xfId="0" applyFont="1" applyBorder="1" applyAlignment="1" applyProtection="1">
      <alignment horizontal="left" vertical="top" wrapText="1" shrinkToFit="1"/>
    </xf>
    <xf numFmtId="0" fontId="6" fillId="57" borderId="1" xfId="0" applyFont="1" applyFill="1" applyBorder="1" applyAlignment="1" applyProtection="1">
      <alignment vertical="center" shrinkToFit="1"/>
    </xf>
    <xf numFmtId="168" fontId="39" fillId="56" borderId="6" xfId="0" applyNumberFormat="1" applyFont="1" applyFill="1" applyBorder="1" applyAlignment="1" applyProtection="1">
      <alignment horizontal="center" vertical="center" wrapText="1"/>
    </xf>
    <xf numFmtId="168" fontId="43" fillId="2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Border="1" applyAlignment="1">
      <alignment horizontal="left"/>
    </xf>
    <xf numFmtId="0" fontId="22" fillId="38" borderId="0" xfId="2" applyFont="1" applyFill="1" applyProtection="1"/>
    <xf numFmtId="0" fontId="22" fillId="38" borderId="0" xfId="2" applyFont="1" applyFill="1" applyBorder="1" applyProtection="1"/>
    <xf numFmtId="0" fontId="22" fillId="0" borderId="0" xfId="2" applyFont="1" applyBorder="1" applyAlignment="1" applyProtection="1">
      <alignment horizontal="left"/>
      <protection locked="0"/>
    </xf>
    <xf numFmtId="0" fontId="25" fillId="0" borderId="0" xfId="2" applyFont="1" applyBorder="1" applyAlignment="1" applyProtection="1">
      <alignment horizontal="center"/>
      <protection locked="0"/>
    </xf>
    <xf numFmtId="43" fontId="7" fillId="36" borderId="6" xfId="14" applyFont="1" applyFill="1" applyBorder="1" applyAlignment="1" applyProtection="1">
      <alignment horizontal="center" vertical="center" wrapText="1"/>
    </xf>
    <xf numFmtId="43" fontId="7" fillId="25" borderId="15" xfId="1" applyFont="1" applyFill="1" applyBorder="1" applyAlignment="1" applyProtection="1">
      <alignment horizontal="center" vertical="center"/>
      <protection locked="0"/>
    </xf>
    <xf numFmtId="43" fontId="20" fillId="46" borderId="1" xfId="1" applyFont="1" applyFill="1" applyBorder="1" applyAlignment="1" applyProtection="1">
      <alignment horizontal="center" vertical="center"/>
    </xf>
    <xf numFmtId="0" fontId="12" fillId="46" borderId="2" xfId="0" applyFont="1" applyFill="1" applyBorder="1" applyAlignment="1" applyProtection="1">
      <alignment horizontal="left" vertical="center" wrapText="1"/>
    </xf>
    <xf numFmtId="0" fontId="5" fillId="3" borderId="9" xfId="2" applyFont="1" applyFill="1" applyBorder="1" applyAlignment="1" applyProtection="1">
      <alignment horizontal="left" vertical="center" wrapText="1"/>
    </xf>
    <xf numFmtId="0" fontId="6" fillId="38" borderId="6" xfId="0" applyFont="1" applyFill="1" applyBorder="1" applyAlignment="1">
      <alignment horizontal="center" vertical="center" wrapText="1"/>
    </xf>
    <xf numFmtId="0" fontId="7" fillId="38" borderId="6" xfId="0" applyFont="1" applyFill="1" applyBorder="1" applyAlignment="1">
      <alignment horizontal="center" vertical="center" wrapText="1"/>
    </xf>
    <xf numFmtId="43" fontId="7" fillId="54" borderId="2" xfId="1" applyFont="1" applyFill="1" applyBorder="1" applyAlignment="1" applyProtection="1">
      <alignment horizontal="center" vertical="center" wrapText="1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 wrapText="1"/>
      <protection locked="0"/>
    </xf>
  </cellXfs>
  <cellStyles count="15">
    <cellStyle name="Обычный" xfId="0" builtinId="0"/>
    <cellStyle name="Обычный 2" xfId="4"/>
    <cellStyle name="Обычный 2 2" xfId="5"/>
    <cellStyle name="Обычный 3" xfId="6"/>
    <cellStyle name="Обычный 4" xfId="2"/>
    <cellStyle name="Обычный 5" xfId="7"/>
    <cellStyle name="Пояснение 2" xfId="3"/>
    <cellStyle name="Финансовый" xfId="1" builtinId="3"/>
    <cellStyle name="Финансовый 2" xfId="8"/>
    <cellStyle name="Финансовый 3" xfId="9"/>
    <cellStyle name="Финансовый 3 2" xfId="10"/>
    <cellStyle name="Финансовый 4" xfId="11"/>
    <cellStyle name="Финансовый 5" xfId="12"/>
    <cellStyle name="Финансовый 6" xfId="13"/>
    <cellStyle name="Финансовый 7" xfId="14"/>
  </cellStyles>
  <dxfs count="0"/>
  <tableStyles count="0" defaultTableStyle="TableStyleMedium2" defaultPivotStyle="PivotStyleLight16"/>
  <colors>
    <mruColors>
      <color rgb="FF01E4E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KH614"/>
  <sheetViews>
    <sheetView tabSelected="1" view="pageBreakPreview" topLeftCell="A58" zoomScale="62" zoomScaleNormal="62" zoomScaleSheetLayoutView="62" zoomScalePageLayoutView="70" workbookViewId="0">
      <selection activeCell="I13" sqref="I13"/>
    </sheetView>
  </sheetViews>
  <sheetFormatPr defaultColWidth="9.140625" defaultRowHeight="15" x14ac:dyDescent="0.25"/>
  <cols>
    <col min="1" max="1" width="69.5703125" style="597" customWidth="1"/>
    <col min="2" max="2" width="23.42578125" style="598" customWidth="1"/>
    <col min="3" max="3" width="25.140625" style="520" customWidth="1"/>
    <col min="4" max="4" width="26" style="469" customWidth="1"/>
    <col min="5" max="6" width="25" style="469" customWidth="1"/>
    <col min="7" max="7" width="24.7109375" style="469" customWidth="1"/>
    <col min="8" max="8" width="23.140625" style="469" customWidth="1"/>
    <col min="9" max="9" width="23.28515625" style="469" customWidth="1"/>
    <col min="10" max="10" width="20.5703125" style="469" customWidth="1"/>
    <col min="11" max="11" width="19.28515625" style="410" customWidth="1"/>
    <col min="12" max="12" width="23.42578125" style="410" customWidth="1"/>
    <col min="13" max="13" width="22" style="410" customWidth="1"/>
    <col min="14" max="14" width="17.7109375" style="318" customWidth="1"/>
    <col min="15" max="15" width="19.140625" style="318" customWidth="1"/>
    <col min="16" max="16" width="19.140625" style="318" hidden="1" customWidth="1"/>
    <col min="17" max="17" width="22.28515625" style="318" customWidth="1"/>
    <col min="18" max="23" width="9.140625" style="318"/>
    <col min="24" max="52" width="9.140625" style="402"/>
    <col min="53" max="54" width="9.140625" style="403"/>
    <col min="55" max="961" width="9.140625" style="4"/>
    <col min="962" max="16384" width="9.140625" style="3"/>
  </cols>
  <sheetData>
    <row r="1" spans="1:961" ht="77.25" customHeight="1" x14ac:dyDescent="0.25">
      <c r="A1" s="429"/>
      <c r="B1" s="608" t="s">
        <v>230</v>
      </c>
      <c r="C1" s="608"/>
      <c r="D1" s="608"/>
      <c r="E1" s="608"/>
      <c r="F1" s="608"/>
      <c r="G1" s="608"/>
      <c r="H1" s="608"/>
      <c r="I1" s="60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5"/>
      <c r="BB1" s="265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</row>
    <row r="2" spans="1:961" ht="18.75" customHeight="1" thickBot="1" x14ac:dyDescent="0.3">
      <c r="A2" s="429"/>
      <c r="B2" s="607" t="s">
        <v>270</v>
      </c>
      <c r="C2" s="607"/>
      <c r="D2" s="607"/>
      <c r="E2" s="607"/>
      <c r="F2" s="607"/>
      <c r="G2" s="607"/>
      <c r="H2" s="607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5"/>
      <c r="BB2" s="265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</row>
    <row r="3" spans="1:961" s="6" customFormat="1" ht="69.75" customHeight="1" x14ac:dyDescent="0.25">
      <c r="A3" s="5" t="s">
        <v>198</v>
      </c>
      <c r="B3" s="560" t="s">
        <v>0</v>
      </c>
      <c r="C3" s="430" t="s">
        <v>249</v>
      </c>
      <c r="D3" s="430" t="s">
        <v>251</v>
      </c>
      <c r="E3" s="430" t="s">
        <v>200</v>
      </c>
      <c r="F3" s="430" t="s">
        <v>252</v>
      </c>
      <c r="G3" s="430" t="s">
        <v>201</v>
      </c>
      <c r="H3" s="430" t="s">
        <v>251</v>
      </c>
      <c r="I3" s="430" t="s">
        <v>202</v>
      </c>
      <c r="J3" s="561" t="s">
        <v>139</v>
      </c>
      <c r="K3" s="561" t="s">
        <v>191</v>
      </c>
      <c r="L3" s="561" t="s">
        <v>192</v>
      </c>
      <c r="M3" s="561" t="s">
        <v>193</v>
      </c>
      <c r="N3" s="266"/>
      <c r="O3" s="266"/>
      <c r="P3" s="266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8"/>
      <c r="BB3" s="268"/>
    </row>
    <row r="4" spans="1:961" s="9" customFormat="1" ht="14.25" customHeight="1" x14ac:dyDescent="0.25">
      <c r="A4" s="7">
        <v>1</v>
      </c>
      <c r="B4" s="562">
        <v>2</v>
      </c>
      <c r="C4" s="494">
        <v>3</v>
      </c>
      <c r="D4" s="8"/>
      <c r="E4" s="8"/>
      <c r="F4" s="8"/>
      <c r="G4" s="8"/>
      <c r="H4" s="8"/>
      <c r="I4" s="8"/>
      <c r="J4" s="420"/>
      <c r="K4" s="421"/>
      <c r="L4" s="420"/>
      <c r="M4" s="421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70"/>
      <c r="BB4" s="270"/>
    </row>
    <row r="5" spans="1:961" s="258" customFormat="1" ht="21.75" customHeight="1" x14ac:dyDescent="0.25">
      <c r="A5" s="254" t="s">
        <v>262</v>
      </c>
      <c r="B5" s="254"/>
      <c r="C5" s="255">
        <f>C61+C76+C271</f>
        <v>54811044.759999998</v>
      </c>
      <c r="D5" s="255">
        <f>D61+D76+D271</f>
        <v>54668838.919999994</v>
      </c>
      <c r="E5" s="255">
        <f>E61+E76+E271</f>
        <v>142205.84000000087</v>
      </c>
      <c r="F5" s="255">
        <f>D5/C5*100</f>
        <v>99.740552582745551</v>
      </c>
      <c r="G5" s="255">
        <f>G61+G76+G271</f>
        <v>54811044.759999998</v>
      </c>
      <c r="H5" s="255">
        <f>H61+H76+H271</f>
        <v>54668838.919999994</v>
      </c>
      <c r="I5" s="255">
        <f>H5/G5*100</f>
        <v>99.740552582745551</v>
      </c>
      <c r="J5" s="256">
        <f t="shared" ref="J5:J11" si="0">G5-H5</f>
        <v>142205.84000000358</v>
      </c>
      <c r="K5" s="421">
        <f t="shared" ref="K5:K11" si="1">C5</f>
        <v>54811044.759999998</v>
      </c>
      <c r="L5" s="256">
        <f>H5-D5</f>
        <v>0</v>
      </c>
      <c r="M5" s="421">
        <f>K5-L5</f>
        <v>54811044.759999998</v>
      </c>
      <c r="N5" s="271">
        <f>C5-D5</f>
        <v>142205.84000000358</v>
      </c>
      <c r="O5" s="271">
        <f>E5-N5</f>
        <v>-2.7066562324762344E-9</v>
      </c>
      <c r="P5" s="271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AJY5" s="259"/>
    </row>
    <row r="6" spans="1:961" s="198" customFormat="1" ht="21.75" customHeight="1" x14ac:dyDescent="0.25">
      <c r="A6" s="197" t="s">
        <v>1</v>
      </c>
      <c r="B6" s="197"/>
      <c r="C6" s="208">
        <f>C49+C184</f>
        <v>48073952.32</v>
      </c>
      <c r="D6" s="208">
        <f>D49+D184</f>
        <v>48072671.379999995</v>
      </c>
      <c r="E6" s="208">
        <f>E49+E184</f>
        <v>1280.9400000009973</v>
      </c>
      <c r="F6" s="208">
        <f t="shared" ref="F6:F16" si="2">D6/C6*100</f>
        <v>99.997335480154661</v>
      </c>
      <c r="G6" s="208">
        <f>G49+G184</f>
        <v>48073952.32</v>
      </c>
      <c r="H6" s="208">
        <f>H49+H184</f>
        <v>48072671.379999995</v>
      </c>
      <c r="I6" s="208">
        <f t="shared" ref="I6:I15" si="3">H6/G6*100</f>
        <v>99.997335480154661</v>
      </c>
      <c r="J6" s="256">
        <f t="shared" si="0"/>
        <v>1280.9400000050664</v>
      </c>
      <c r="K6" s="421">
        <f t="shared" si="1"/>
        <v>48073952.32</v>
      </c>
      <c r="L6" s="256">
        <f t="shared" ref="L6:L69" si="4">H6-D6</f>
        <v>0</v>
      </c>
      <c r="M6" s="421">
        <f t="shared" ref="M6:M21" si="5">K6-L6</f>
        <v>48073952.32</v>
      </c>
      <c r="N6" s="273"/>
      <c r="O6" s="273"/>
      <c r="P6" s="273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AJY6" s="199"/>
    </row>
    <row r="7" spans="1:961" s="261" customFormat="1" ht="21.75" customHeight="1" x14ac:dyDescent="0.25">
      <c r="A7" s="260" t="s">
        <v>2</v>
      </c>
      <c r="B7" s="260"/>
      <c r="C7" s="263">
        <f>C8+C11+C16</f>
        <v>6737092.4400000004</v>
      </c>
      <c r="D7" s="263">
        <f>D8+D11+D16</f>
        <v>6596167.540000001</v>
      </c>
      <c r="E7" s="482">
        <f>E8+E11+E16</f>
        <v>140924.89999999988</v>
      </c>
      <c r="F7" s="482">
        <f t="shared" si="2"/>
        <v>97.90822374406963</v>
      </c>
      <c r="G7" s="482">
        <f>G8+G11+G16</f>
        <v>6737092.4400000004</v>
      </c>
      <c r="H7" s="482">
        <f>H8+H11+H16</f>
        <v>6596167.540000001</v>
      </c>
      <c r="I7" s="482">
        <f t="shared" si="3"/>
        <v>97.90822374406963</v>
      </c>
      <c r="J7" s="256">
        <f t="shared" si="0"/>
        <v>140924.89999999944</v>
      </c>
      <c r="K7" s="421">
        <f t="shared" si="1"/>
        <v>6737092.4400000004</v>
      </c>
      <c r="L7" s="256">
        <f t="shared" si="4"/>
        <v>0</v>
      </c>
      <c r="M7" s="421">
        <f t="shared" si="5"/>
        <v>6737092.4400000004</v>
      </c>
      <c r="N7" s="275"/>
      <c r="O7" s="275"/>
      <c r="P7" s="275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AJY7" s="262"/>
    </row>
    <row r="8" spans="1:961" s="10" customFormat="1" ht="21.75" customHeight="1" x14ac:dyDescent="0.25">
      <c r="A8" s="195" t="s">
        <v>3</v>
      </c>
      <c r="B8" s="195"/>
      <c r="C8" s="173">
        <f>C76</f>
        <v>6089468.54</v>
      </c>
      <c r="D8" s="173">
        <f t="shared" ref="D8:H8" si="6">D76</f>
        <v>5948546.6400000006</v>
      </c>
      <c r="E8" s="482">
        <f t="shared" si="6"/>
        <v>140921.89999999988</v>
      </c>
      <c r="F8" s="482">
        <f t="shared" si="2"/>
        <v>97.685809540285433</v>
      </c>
      <c r="G8" s="482">
        <f t="shared" si="6"/>
        <v>6089468.54</v>
      </c>
      <c r="H8" s="482">
        <f t="shared" si="6"/>
        <v>5948546.6400000006</v>
      </c>
      <c r="I8" s="482">
        <f t="shared" si="3"/>
        <v>97.685809540285433</v>
      </c>
      <c r="J8" s="256">
        <f t="shared" si="0"/>
        <v>140921.89999999944</v>
      </c>
      <c r="K8" s="421">
        <f t="shared" si="1"/>
        <v>6089468.54</v>
      </c>
      <c r="L8" s="256">
        <f t="shared" si="4"/>
        <v>0</v>
      </c>
      <c r="M8" s="421">
        <f t="shared" si="5"/>
        <v>6089468.54</v>
      </c>
      <c r="N8" s="277"/>
      <c r="O8" s="277"/>
      <c r="P8" s="277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9"/>
      <c r="BB8" s="279"/>
      <c r="AJY8" s="11"/>
    </row>
    <row r="9" spans="1:961" s="258" customFormat="1" ht="21.75" customHeight="1" x14ac:dyDescent="0.25">
      <c r="A9" s="254" t="s">
        <v>4</v>
      </c>
      <c r="B9" s="254"/>
      <c r="C9" s="255">
        <f>C10+C11</f>
        <v>41553070</v>
      </c>
      <c r="D9" s="255">
        <f>D10+D11</f>
        <v>41553068.879999995</v>
      </c>
      <c r="E9" s="255">
        <f>E10+E11</f>
        <v>1.1200000010430813</v>
      </c>
      <c r="F9" s="255">
        <f t="shared" si="2"/>
        <v>99.999997304651615</v>
      </c>
      <c r="G9" s="255">
        <f>G10+G11</f>
        <v>41553070</v>
      </c>
      <c r="H9" s="255">
        <f>H10+H11</f>
        <v>41553068.879999995</v>
      </c>
      <c r="I9" s="255">
        <f t="shared" si="3"/>
        <v>99.999997304651615</v>
      </c>
      <c r="J9" s="256">
        <f t="shared" si="0"/>
        <v>1.1200000047683716</v>
      </c>
      <c r="K9" s="421">
        <f t="shared" si="1"/>
        <v>41553070</v>
      </c>
      <c r="L9" s="256">
        <f t="shared" si="4"/>
        <v>0</v>
      </c>
      <c r="M9" s="421">
        <f t="shared" si="5"/>
        <v>41553070</v>
      </c>
      <c r="N9" s="271"/>
      <c r="O9" s="271"/>
      <c r="P9" s="271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AJY9" s="259"/>
    </row>
    <row r="10" spans="1:961" s="198" customFormat="1" ht="21.75" customHeight="1" x14ac:dyDescent="0.25">
      <c r="A10" s="197" t="s">
        <v>5</v>
      </c>
      <c r="B10" s="197"/>
      <c r="C10" s="208">
        <f>C49</f>
        <v>41553070</v>
      </c>
      <c r="D10" s="208">
        <f>D49</f>
        <v>41553068.879999995</v>
      </c>
      <c r="E10" s="208">
        <f>E49</f>
        <v>1.1200000010430813</v>
      </c>
      <c r="F10" s="208">
        <f t="shared" si="2"/>
        <v>99.999997304651615</v>
      </c>
      <c r="G10" s="208">
        <f>G49</f>
        <v>41553070</v>
      </c>
      <c r="H10" s="208">
        <f>H49</f>
        <v>41553068.879999995</v>
      </c>
      <c r="I10" s="208">
        <f t="shared" si="3"/>
        <v>99.999997304651615</v>
      </c>
      <c r="J10" s="256">
        <f t="shared" si="0"/>
        <v>1.1200000047683716</v>
      </c>
      <c r="K10" s="421">
        <f t="shared" si="1"/>
        <v>41553070</v>
      </c>
      <c r="L10" s="256">
        <f t="shared" si="4"/>
        <v>0</v>
      </c>
      <c r="M10" s="421">
        <f t="shared" si="5"/>
        <v>41553070</v>
      </c>
      <c r="N10" s="273"/>
      <c r="O10" s="273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AJY10" s="199"/>
    </row>
    <row r="11" spans="1:961" s="10" customFormat="1" ht="21.75" customHeight="1" x14ac:dyDescent="0.25">
      <c r="A11" s="196" t="s">
        <v>2</v>
      </c>
      <c r="B11" s="196"/>
      <c r="C11" s="173">
        <f>C60</f>
        <v>0</v>
      </c>
      <c r="D11" s="173">
        <f>D60</f>
        <v>0</v>
      </c>
      <c r="E11" s="482">
        <f>E60</f>
        <v>0</v>
      </c>
      <c r="F11" s="486" t="e">
        <f t="shared" si="2"/>
        <v>#DIV/0!</v>
      </c>
      <c r="G11" s="482">
        <f>G60</f>
        <v>0</v>
      </c>
      <c r="H11" s="482">
        <f>H60</f>
        <v>0</v>
      </c>
      <c r="I11" s="482" t="e">
        <f t="shared" si="3"/>
        <v>#DIV/0!</v>
      </c>
      <c r="J11" s="256">
        <f t="shared" si="0"/>
        <v>0</v>
      </c>
      <c r="K11" s="421">
        <f t="shared" si="1"/>
        <v>0</v>
      </c>
      <c r="L11" s="256">
        <f t="shared" si="4"/>
        <v>0</v>
      </c>
      <c r="M11" s="421">
        <f t="shared" si="5"/>
        <v>0</v>
      </c>
      <c r="N11" s="277">
        <f>C11-D11</f>
        <v>0</v>
      </c>
      <c r="O11" s="277"/>
      <c r="P11" s="277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9"/>
      <c r="BB11" s="279"/>
      <c r="AJY11" s="11"/>
    </row>
    <row r="12" spans="1:961" s="10" customFormat="1" ht="82.5" customHeight="1" x14ac:dyDescent="0.25">
      <c r="A12" s="535" t="s">
        <v>256</v>
      </c>
      <c r="B12" s="196"/>
      <c r="C12" s="173">
        <f>C255</f>
        <v>0</v>
      </c>
      <c r="D12" s="173">
        <f>D255</f>
        <v>0</v>
      </c>
      <c r="E12" s="482">
        <f>E255</f>
        <v>0</v>
      </c>
      <c r="F12" s="486" t="e">
        <f t="shared" si="2"/>
        <v>#DIV/0!</v>
      </c>
      <c r="G12" s="173">
        <f>G255</f>
        <v>0</v>
      </c>
      <c r="H12" s="173">
        <f>H255</f>
        <v>0</v>
      </c>
      <c r="I12" s="482" t="e">
        <f t="shared" si="3"/>
        <v>#DIV/0!</v>
      </c>
      <c r="J12" s="256"/>
      <c r="K12" s="421"/>
      <c r="L12" s="256">
        <f t="shared" si="4"/>
        <v>0</v>
      </c>
      <c r="M12" s="421"/>
      <c r="N12" s="277"/>
      <c r="O12" s="277"/>
      <c r="P12" s="277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9"/>
      <c r="BB12" s="279"/>
      <c r="AJY12" s="11"/>
    </row>
    <row r="13" spans="1:961" s="10" customFormat="1" ht="54.75" customHeight="1" x14ac:dyDescent="0.25">
      <c r="A13" s="535" t="s">
        <v>257</v>
      </c>
      <c r="B13" s="196"/>
      <c r="C13" s="173">
        <f>C258</f>
        <v>0</v>
      </c>
      <c r="D13" s="173">
        <f>D258</f>
        <v>0</v>
      </c>
      <c r="E13" s="482">
        <f>E256</f>
        <v>0</v>
      </c>
      <c r="F13" s="486" t="e">
        <f t="shared" si="2"/>
        <v>#DIV/0!</v>
      </c>
      <c r="G13" s="482">
        <f>G256</f>
        <v>0</v>
      </c>
      <c r="H13" s="482">
        <f>H256</f>
        <v>0</v>
      </c>
      <c r="I13" s="482" t="e">
        <f t="shared" si="3"/>
        <v>#DIV/0!</v>
      </c>
      <c r="J13" s="256"/>
      <c r="K13" s="421"/>
      <c r="L13" s="256">
        <f t="shared" si="4"/>
        <v>0</v>
      </c>
      <c r="M13" s="421"/>
      <c r="N13" s="277"/>
      <c r="O13" s="277"/>
      <c r="P13" s="277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9"/>
      <c r="BB13" s="279"/>
      <c r="AJY13" s="11"/>
    </row>
    <row r="14" spans="1:961" s="257" customFormat="1" ht="24.75" customHeight="1" x14ac:dyDescent="0.25">
      <c r="A14" s="254" t="s">
        <v>6</v>
      </c>
      <c r="B14" s="254"/>
      <c r="C14" s="255">
        <f>C15+C16</f>
        <v>7168506.2200000007</v>
      </c>
      <c r="D14" s="255">
        <f>D15+D16</f>
        <v>7167223.4000000004</v>
      </c>
      <c r="E14" s="255">
        <f>E15+E16</f>
        <v>1282.8199999999542</v>
      </c>
      <c r="F14" s="255">
        <f t="shared" si="2"/>
        <v>99.982104779425015</v>
      </c>
      <c r="G14" s="255">
        <f>G15+G16</f>
        <v>7168506.2200000007</v>
      </c>
      <c r="H14" s="255">
        <f>H15+H16</f>
        <v>7167223.4000000004</v>
      </c>
      <c r="I14" s="255">
        <f t="shared" si="3"/>
        <v>99.982104779425015</v>
      </c>
      <c r="J14" s="256">
        <f>G14-H14</f>
        <v>1282.820000000298</v>
      </c>
      <c r="K14" s="421">
        <f>C14</f>
        <v>7168506.2200000007</v>
      </c>
      <c r="L14" s="256">
        <f t="shared" si="4"/>
        <v>0</v>
      </c>
      <c r="M14" s="421">
        <f t="shared" si="5"/>
        <v>7168506.2200000007</v>
      </c>
      <c r="N14" s="280"/>
      <c r="O14" s="280"/>
      <c r="P14" s="280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</row>
    <row r="15" spans="1:961" s="200" customFormat="1" ht="22.5" customHeight="1" x14ac:dyDescent="0.25">
      <c r="A15" s="197" t="s">
        <v>7</v>
      </c>
      <c r="B15" s="197"/>
      <c r="C15" s="208">
        <f t="shared" ref="C15:H15" si="7">C184</f>
        <v>6520882.3200000003</v>
      </c>
      <c r="D15" s="208">
        <f t="shared" si="7"/>
        <v>6519602.5</v>
      </c>
      <c r="E15" s="208">
        <f t="shared" si="7"/>
        <v>1279.8199999999542</v>
      </c>
      <c r="F15" s="208">
        <f t="shared" si="2"/>
        <v>99.980373514852815</v>
      </c>
      <c r="G15" s="208">
        <f t="shared" si="7"/>
        <v>6520882.3200000003</v>
      </c>
      <c r="H15" s="208">
        <f t="shared" si="7"/>
        <v>6519602.5</v>
      </c>
      <c r="I15" s="208">
        <f t="shared" si="3"/>
        <v>99.980373514852815</v>
      </c>
      <c r="J15" s="256">
        <f>G15-H15</f>
        <v>1279.820000000298</v>
      </c>
      <c r="K15" s="421">
        <f>C15</f>
        <v>6520882.3200000003</v>
      </c>
      <c r="L15" s="256">
        <f t="shared" si="4"/>
        <v>0</v>
      </c>
      <c r="M15" s="421">
        <f t="shared" si="5"/>
        <v>6520882.3200000003</v>
      </c>
      <c r="N15" s="273"/>
      <c r="O15" s="273"/>
      <c r="P15" s="273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</row>
    <row r="16" spans="1:961" s="10" customFormat="1" ht="30" customHeight="1" x14ac:dyDescent="0.25">
      <c r="A16" s="483" t="s">
        <v>2</v>
      </c>
      <c r="B16" s="483"/>
      <c r="C16" s="482">
        <f>C269</f>
        <v>647623.9</v>
      </c>
      <c r="D16" s="482">
        <f t="shared" ref="D16:I16" si="8">D269</f>
        <v>647620.9</v>
      </c>
      <c r="E16" s="482">
        <f t="shared" si="8"/>
        <v>3</v>
      </c>
      <c r="F16" s="486">
        <f t="shared" si="2"/>
        <v>99.999536768176711</v>
      </c>
      <c r="G16" s="482">
        <f t="shared" si="8"/>
        <v>647623.9</v>
      </c>
      <c r="H16" s="482">
        <f>H269</f>
        <v>647620.9</v>
      </c>
      <c r="I16" s="482">
        <f t="shared" si="8"/>
        <v>99.999536768176711</v>
      </c>
      <c r="J16" s="256">
        <f>G16-H16</f>
        <v>3</v>
      </c>
      <c r="K16" s="421">
        <f>C16</f>
        <v>647623.9</v>
      </c>
      <c r="L16" s="256">
        <f t="shared" si="4"/>
        <v>0</v>
      </c>
      <c r="M16" s="421">
        <f t="shared" si="5"/>
        <v>647623.9</v>
      </c>
      <c r="N16" s="277"/>
      <c r="O16" s="277"/>
      <c r="P16" s="277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8"/>
      <c r="AZ16" s="278"/>
      <c r="BA16" s="279"/>
      <c r="BB16" s="279"/>
      <c r="AJY16" s="11"/>
    </row>
    <row r="17" spans="1:961" s="10" customFormat="1" ht="30" customHeight="1" x14ac:dyDescent="0.25">
      <c r="A17" s="604" t="s">
        <v>194</v>
      </c>
      <c r="B17" s="605" t="e">
        <f>#REF!</f>
        <v>#REF!</v>
      </c>
      <c r="C17" s="605"/>
      <c r="D17" s="605"/>
      <c r="E17" s="605"/>
      <c r="F17" s="605"/>
      <c r="G17" s="605" t="s">
        <v>199</v>
      </c>
      <c r="H17" s="605"/>
      <c r="I17" s="605"/>
      <c r="J17" s="256"/>
      <c r="K17" s="421"/>
      <c r="L17" s="256">
        <f t="shared" si="4"/>
        <v>0</v>
      </c>
      <c r="M17" s="421"/>
      <c r="N17" s="277"/>
      <c r="O17" s="277"/>
      <c r="P17" s="277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78"/>
      <c r="AU17" s="278"/>
      <c r="AV17" s="278"/>
      <c r="AW17" s="278"/>
      <c r="AX17" s="278"/>
      <c r="AY17" s="278"/>
      <c r="AZ17" s="278"/>
      <c r="BA17" s="279"/>
      <c r="BB17" s="279"/>
      <c r="AJY17" s="11"/>
    </row>
    <row r="18" spans="1:961" s="10" customFormat="1" ht="64.5" customHeight="1" x14ac:dyDescent="0.25">
      <c r="A18" s="604"/>
      <c r="B18" s="558" t="s">
        <v>0</v>
      </c>
      <c r="C18" s="558" t="s">
        <v>250</v>
      </c>
      <c r="D18" s="558" t="s">
        <v>251</v>
      </c>
      <c r="E18" s="558" t="s">
        <v>200</v>
      </c>
      <c r="F18" s="558" t="s">
        <v>252</v>
      </c>
      <c r="G18" s="558" t="s">
        <v>201</v>
      </c>
      <c r="H18" s="559" t="s">
        <v>251</v>
      </c>
      <c r="I18" s="558" t="s">
        <v>202</v>
      </c>
      <c r="J18" s="256"/>
      <c r="K18" s="421"/>
      <c r="L18" s="256" t="e">
        <f t="shared" si="4"/>
        <v>#VALUE!</v>
      </c>
      <c r="M18" s="421"/>
      <c r="N18" s="277"/>
      <c r="O18" s="277"/>
      <c r="P18" s="277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9"/>
      <c r="BB18" s="279"/>
      <c r="AJY18" s="11"/>
    </row>
    <row r="19" spans="1:961" s="99" customFormat="1" ht="53.25" customHeight="1" x14ac:dyDescent="0.25">
      <c r="A19" s="563" t="s">
        <v>142</v>
      </c>
      <c r="B19" s="564"/>
      <c r="C19" s="174">
        <f>C20+C21</f>
        <v>39796945</v>
      </c>
      <c r="D19" s="174">
        <f>D20+D21</f>
        <v>39796943.879999995</v>
      </c>
      <c r="E19" s="174">
        <f>E20+E21</f>
        <v>1.1200000010430813</v>
      </c>
      <c r="F19" s="174">
        <f t="shared" ref="F19:F25" si="9">E19/D19*100</f>
        <v>2.8142864548097594E-6</v>
      </c>
      <c r="G19" s="174">
        <f>G20+G21</f>
        <v>39796945</v>
      </c>
      <c r="H19" s="174">
        <f>H20+H21</f>
        <v>39796943.879999995</v>
      </c>
      <c r="I19" s="174">
        <f t="shared" ref="I19:I60" si="10">H19/G19*100</f>
        <v>99.999997185713625</v>
      </c>
      <c r="J19" s="256">
        <f t="shared" ref="J19:J44" si="11">G19-H19</f>
        <v>1.1200000047683716</v>
      </c>
      <c r="K19" s="421">
        <f t="shared" ref="K19:K44" si="12">C19</f>
        <v>39796945</v>
      </c>
      <c r="L19" s="256">
        <f t="shared" si="4"/>
        <v>0</v>
      </c>
      <c r="M19" s="421">
        <f t="shared" si="5"/>
        <v>39796945</v>
      </c>
      <c r="N19" s="285"/>
      <c r="O19" s="285"/>
      <c r="P19" s="285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283"/>
      <c r="BA19" s="284"/>
      <c r="BB19" s="284"/>
    </row>
    <row r="20" spans="1:961" s="12" customFormat="1" ht="30" customHeight="1" x14ac:dyDescent="0.3">
      <c r="A20" s="565" t="s">
        <v>8</v>
      </c>
      <c r="B20" s="136">
        <v>211</v>
      </c>
      <c r="C20" s="175">
        <v>30566010</v>
      </c>
      <c r="D20" s="181">
        <f>H20</f>
        <v>30650839.719999999</v>
      </c>
      <c r="E20" s="181">
        <f>C20-D20</f>
        <v>-84829.719999998808</v>
      </c>
      <c r="F20" s="181">
        <f>D20/C20*100</f>
        <v>100.2775295826966</v>
      </c>
      <c r="G20" s="175">
        <v>30566010</v>
      </c>
      <c r="H20" s="181">
        <f>30555973.27+94866.45</f>
        <v>30650839.719999999</v>
      </c>
      <c r="I20" s="181">
        <f>H20/G20*100</f>
        <v>100.2775295826966</v>
      </c>
      <c r="J20" s="256">
        <f t="shared" si="11"/>
        <v>-84829.719999998808</v>
      </c>
      <c r="K20" s="421">
        <f t="shared" si="12"/>
        <v>30566010</v>
      </c>
      <c r="L20" s="256">
        <f t="shared" si="4"/>
        <v>0</v>
      </c>
      <c r="M20" s="421">
        <f t="shared" si="5"/>
        <v>30566010</v>
      </c>
      <c r="N20" s="286"/>
      <c r="O20" s="286"/>
      <c r="P20" s="286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87"/>
      <c r="BB20" s="287"/>
      <c r="AJY20" s="13"/>
    </row>
    <row r="21" spans="1:961" s="12" customFormat="1" ht="30" customHeight="1" x14ac:dyDescent="0.3">
      <c r="A21" s="565" t="s">
        <v>9</v>
      </c>
      <c r="B21" s="136">
        <v>213</v>
      </c>
      <c r="C21" s="175">
        <v>9230935</v>
      </c>
      <c r="D21" s="181">
        <f>H21</f>
        <v>9146104.1600000001</v>
      </c>
      <c r="E21" s="181">
        <f>C21-D21</f>
        <v>84830.839999999851</v>
      </c>
      <c r="F21" s="181">
        <f>D21/C21*100</f>
        <v>99.081015736759056</v>
      </c>
      <c r="G21" s="175">
        <v>9230935</v>
      </c>
      <c r="H21" s="181">
        <v>9146104.1600000001</v>
      </c>
      <c r="I21" s="181">
        <f>H21/G21*100</f>
        <v>99.081015736759056</v>
      </c>
      <c r="J21" s="256">
        <f t="shared" si="11"/>
        <v>84830.839999999851</v>
      </c>
      <c r="K21" s="421">
        <f t="shared" si="12"/>
        <v>9230935</v>
      </c>
      <c r="L21" s="256">
        <f t="shared" si="4"/>
        <v>0</v>
      </c>
      <c r="M21" s="421">
        <f t="shared" si="5"/>
        <v>9230935</v>
      </c>
      <c r="N21" s="286"/>
      <c r="O21" s="286"/>
      <c r="P21" s="286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87"/>
      <c r="BB21" s="287"/>
      <c r="AJY21" s="13"/>
    </row>
    <row r="22" spans="1:961" s="424" customFormat="1" ht="18.75" x14ac:dyDescent="0.3">
      <c r="A22" s="566" t="s">
        <v>10</v>
      </c>
      <c r="B22" s="567"/>
      <c r="C22" s="425">
        <f>C23+C25+C27+C29+C33+C38</f>
        <v>1756125</v>
      </c>
      <c r="D22" s="425">
        <f>D23+D25+D27+D29+D33+D38</f>
        <v>1756125</v>
      </c>
      <c r="E22" s="425">
        <f>E23+E25+E27+E29+E33+E38</f>
        <v>0</v>
      </c>
      <c r="F22" s="425">
        <f t="shared" si="9"/>
        <v>0</v>
      </c>
      <c r="G22" s="425">
        <f>G23+G25+G27+G29+G33+G38</f>
        <v>1756125</v>
      </c>
      <c r="H22" s="425">
        <f>H23+H25+H27+H29+H33+H38</f>
        <v>1756125</v>
      </c>
      <c r="I22" s="425">
        <f t="shared" si="10"/>
        <v>100</v>
      </c>
      <c r="J22" s="256">
        <f t="shared" si="11"/>
        <v>0</v>
      </c>
      <c r="K22" s="422">
        <f t="shared" si="12"/>
        <v>1756125</v>
      </c>
      <c r="L22" s="256">
        <f t="shared" si="4"/>
        <v>0</v>
      </c>
      <c r="M22" s="422">
        <f t="shared" ref="M22:M84" si="13">K22-L22</f>
        <v>1756125</v>
      </c>
      <c r="N22" s="426"/>
      <c r="O22" s="426"/>
      <c r="P22" s="426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3"/>
      <c r="AQ22" s="423"/>
      <c r="AR22" s="423"/>
      <c r="AS22" s="423"/>
      <c r="AT22" s="423"/>
      <c r="AU22" s="423"/>
      <c r="AV22" s="423"/>
      <c r="AW22" s="423"/>
      <c r="AX22" s="423"/>
      <c r="AY22" s="423"/>
      <c r="AZ22" s="423"/>
      <c r="BA22" s="423"/>
      <c r="BB22" s="423"/>
    </row>
    <row r="23" spans="1:961" s="14" customFormat="1" ht="37.5" x14ac:dyDescent="0.3">
      <c r="A23" s="568" t="s">
        <v>143</v>
      </c>
      <c r="B23" s="564">
        <v>212</v>
      </c>
      <c r="C23" s="176">
        <f>C24</f>
        <v>0</v>
      </c>
      <c r="D23" s="176">
        <f>D24</f>
        <v>0</v>
      </c>
      <c r="E23" s="176">
        <f>E24</f>
        <v>0</v>
      </c>
      <c r="F23" s="176" t="e">
        <f t="shared" si="9"/>
        <v>#DIV/0!</v>
      </c>
      <c r="G23" s="176">
        <f>G24</f>
        <v>0</v>
      </c>
      <c r="H23" s="176">
        <f>H24</f>
        <v>0</v>
      </c>
      <c r="I23" s="176" t="e">
        <f t="shared" si="10"/>
        <v>#DIV/0!</v>
      </c>
      <c r="J23" s="256">
        <f t="shared" si="11"/>
        <v>0</v>
      </c>
      <c r="K23" s="421">
        <f t="shared" si="12"/>
        <v>0</v>
      </c>
      <c r="L23" s="256">
        <f t="shared" si="4"/>
        <v>0</v>
      </c>
      <c r="M23" s="421">
        <f t="shared" si="13"/>
        <v>0</v>
      </c>
      <c r="N23" s="289"/>
      <c r="O23" s="289"/>
      <c r="P23" s="289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288"/>
      <c r="AZ23" s="288"/>
      <c r="BA23" s="288"/>
      <c r="BB23" s="288"/>
    </row>
    <row r="24" spans="1:961" s="15" customFormat="1" ht="64.5" customHeight="1" x14ac:dyDescent="0.3">
      <c r="A24" s="565" t="s">
        <v>11</v>
      </c>
      <c r="B24" s="569">
        <v>2120003</v>
      </c>
      <c r="C24" s="175">
        <v>0</v>
      </c>
      <c r="D24" s="181">
        <f>H24</f>
        <v>0</v>
      </c>
      <c r="E24" s="181">
        <f>C24-D24</f>
        <v>0</v>
      </c>
      <c r="F24" s="181" t="e">
        <f>D24/C24*100</f>
        <v>#DIV/0!</v>
      </c>
      <c r="G24" s="181"/>
      <c r="H24" s="181"/>
      <c r="I24" s="181" t="e">
        <f t="shared" si="10"/>
        <v>#DIV/0!</v>
      </c>
      <c r="J24" s="256">
        <f t="shared" si="11"/>
        <v>0</v>
      </c>
      <c r="K24" s="421">
        <f t="shared" si="12"/>
        <v>0</v>
      </c>
      <c r="L24" s="256">
        <f t="shared" si="4"/>
        <v>0</v>
      </c>
      <c r="M24" s="421">
        <f t="shared" si="13"/>
        <v>0</v>
      </c>
      <c r="N24" s="290"/>
      <c r="O24" s="290"/>
      <c r="P24" s="290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288"/>
      <c r="AZ24" s="288"/>
      <c r="BA24" s="291"/>
      <c r="BB24" s="291"/>
    </row>
    <row r="25" spans="1:961" s="183" customFormat="1" ht="20.25" customHeight="1" x14ac:dyDescent="0.25">
      <c r="A25" s="102" t="s">
        <v>144</v>
      </c>
      <c r="B25" s="564">
        <v>221</v>
      </c>
      <c r="C25" s="184">
        <f>C26</f>
        <v>0</v>
      </c>
      <c r="D25" s="184">
        <f>D26</f>
        <v>0</v>
      </c>
      <c r="E25" s="184">
        <f>E26</f>
        <v>0</v>
      </c>
      <c r="F25" s="184" t="e">
        <f t="shared" si="9"/>
        <v>#DIV/0!</v>
      </c>
      <c r="G25" s="184">
        <f>G26</f>
        <v>0</v>
      </c>
      <c r="H25" s="184">
        <f>H26</f>
        <v>0</v>
      </c>
      <c r="I25" s="184" t="e">
        <f t="shared" si="10"/>
        <v>#DIV/0!</v>
      </c>
      <c r="J25" s="256">
        <f t="shared" si="11"/>
        <v>0</v>
      </c>
      <c r="K25" s="421">
        <f t="shared" si="12"/>
        <v>0</v>
      </c>
      <c r="L25" s="256">
        <f t="shared" si="4"/>
        <v>0</v>
      </c>
      <c r="M25" s="421">
        <f t="shared" si="13"/>
        <v>0</v>
      </c>
      <c r="N25" s="289"/>
      <c r="O25" s="289"/>
      <c r="P25" s="289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2"/>
      <c r="BA25" s="292"/>
      <c r="BB25" s="292"/>
    </row>
    <row r="26" spans="1:961" s="15" customFormat="1" ht="33.75" customHeight="1" x14ac:dyDescent="0.3">
      <c r="A26" s="16" t="s">
        <v>12</v>
      </c>
      <c r="B26" s="569">
        <v>2210007</v>
      </c>
      <c r="C26" s="175"/>
      <c r="D26" s="181">
        <f>H26</f>
        <v>0</v>
      </c>
      <c r="E26" s="181">
        <f>C26-D26</f>
        <v>0</v>
      </c>
      <c r="F26" s="181" t="e">
        <f>D26/C26*100</f>
        <v>#DIV/0!</v>
      </c>
      <c r="G26" s="181"/>
      <c r="H26" s="181"/>
      <c r="I26" s="181" t="e">
        <f>H26/G26*100</f>
        <v>#DIV/0!</v>
      </c>
      <c r="J26" s="256">
        <f t="shared" si="11"/>
        <v>0</v>
      </c>
      <c r="K26" s="421">
        <f t="shared" si="12"/>
        <v>0</v>
      </c>
      <c r="L26" s="256">
        <f t="shared" si="4"/>
        <v>0</v>
      </c>
      <c r="M26" s="421">
        <f t="shared" si="13"/>
        <v>0</v>
      </c>
      <c r="N26" s="290"/>
      <c r="O26" s="290"/>
      <c r="P26" s="290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288"/>
      <c r="AZ26" s="288"/>
      <c r="BA26" s="291"/>
      <c r="BB26" s="291"/>
    </row>
    <row r="27" spans="1:961" s="182" customFormat="1" ht="18.75" x14ac:dyDescent="0.25">
      <c r="A27" s="102" t="s">
        <v>13</v>
      </c>
      <c r="B27" s="564">
        <v>225</v>
      </c>
      <c r="C27" s="184">
        <f>C28</f>
        <v>50000</v>
      </c>
      <c r="D27" s="184">
        <f>D28</f>
        <v>50000</v>
      </c>
      <c r="E27" s="184">
        <f>E28</f>
        <v>0</v>
      </c>
      <c r="F27" s="184">
        <f t="shared" ref="F27:F33" si="14">E27/D27*100</f>
        <v>0</v>
      </c>
      <c r="G27" s="184">
        <f>G28</f>
        <v>50000</v>
      </c>
      <c r="H27" s="184">
        <f>H28</f>
        <v>50000</v>
      </c>
      <c r="I27" s="184">
        <f t="shared" si="10"/>
        <v>100</v>
      </c>
      <c r="J27" s="256">
        <f t="shared" si="11"/>
        <v>0</v>
      </c>
      <c r="K27" s="421">
        <f t="shared" si="12"/>
        <v>50000</v>
      </c>
      <c r="L27" s="256">
        <f t="shared" si="4"/>
        <v>0</v>
      </c>
      <c r="M27" s="421">
        <f t="shared" si="13"/>
        <v>50000</v>
      </c>
      <c r="N27" s="285"/>
      <c r="O27" s="285"/>
      <c r="P27" s="285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</row>
    <row r="28" spans="1:961" s="20" customFormat="1" ht="18.75" x14ac:dyDescent="0.3">
      <c r="A28" s="19" t="s">
        <v>14</v>
      </c>
      <c r="B28" s="570">
        <v>2250063</v>
      </c>
      <c r="C28" s="175">
        <v>50000</v>
      </c>
      <c r="D28" s="181">
        <f>H28</f>
        <v>50000</v>
      </c>
      <c r="E28" s="181">
        <f>C28-D28</f>
        <v>0</v>
      </c>
      <c r="F28" s="181">
        <f>D28/C28*100</f>
        <v>100</v>
      </c>
      <c r="G28" s="181">
        <v>50000</v>
      </c>
      <c r="H28" s="181">
        <v>50000</v>
      </c>
      <c r="I28" s="181">
        <f>H28/G28*100</f>
        <v>100</v>
      </c>
      <c r="J28" s="256">
        <f t="shared" si="11"/>
        <v>0</v>
      </c>
      <c r="K28" s="421">
        <f t="shared" si="12"/>
        <v>50000</v>
      </c>
      <c r="L28" s="256">
        <f t="shared" si="4"/>
        <v>0</v>
      </c>
      <c r="M28" s="421">
        <f t="shared" si="13"/>
        <v>50000</v>
      </c>
      <c r="N28" s="294"/>
      <c r="O28" s="294"/>
      <c r="P28" s="294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6"/>
      <c r="BB28" s="296"/>
    </row>
    <row r="29" spans="1:961" s="182" customFormat="1" ht="18.75" x14ac:dyDescent="0.25">
      <c r="A29" s="102" t="s">
        <v>15</v>
      </c>
      <c r="B29" s="564">
        <v>226</v>
      </c>
      <c r="C29" s="184">
        <f>SUM(C30:C32)</f>
        <v>61700</v>
      </c>
      <c r="D29" s="184">
        <f>SUM(D30:D32)</f>
        <v>35256</v>
      </c>
      <c r="E29" s="184">
        <f>SUM(E30:E32)</f>
        <v>26444</v>
      </c>
      <c r="F29" s="184">
        <f t="shared" si="14"/>
        <v>75.005672793283424</v>
      </c>
      <c r="G29" s="184">
        <f>SUM(G30:G32)</f>
        <v>61700</v>
      </c>
      <c r="H29" s="184">
        <f>SUM(H30:H32)</f>
        <v>35256</v>
      </c>
      <c r="I29" s="184">
        <f t="shared" si="10"/>
        <v>57.141004862236635</v>
      </c>
      <c r="J29" s="256">
        <f t="shared" si="11"/>
        <v>26444</v>
      </c>
      <c r="K29" s="421">
        <f t="shared" si="12"/>
        <v>61700</v>
      </c>
      <c r="L29" s="256">
        <f t="shared" si="4"/>
        <v>0</v>
      </c>
      <c r="M29" s="421">
        <f t="shared" si="13"/>
        <v>61700</v>
      </c>
      <c r="N29" s="285"/>
      <c r="O29" s="285"/>
      <c r="P29" s="285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</row>
    <row r="30" spans="1:961" s="22" customFormat="1" ht="24.75" customHeight="1" x14ac:dyDescent="0.3">
      <c r="A30" s="21" t="s">
        <v>16</v>
      </c>
      <c r="B30" s="570">
        <v>2260034</v>
      </c>
      <c r="C30" s="175"/>
      <c r="D30" s="181">
        <f>H30</f>
        <v>0</v>
      </c>
      <c r="E30" s="181">
        <f>C30-D30</f>
        <v>0</v>
      </c>
      <c r="F30" s="181" t="e">
        <f>D30/C30*100</f>
        <v>#DIV/0!</v>
      </c>
      <c r="G30" s="181">
        <v>0</v>
      </c>
      <c r="H30" s="181"/>
      <c r="I30" s="181" t="e">
        <f>H30/G30*100</f>
        <v>#DIV/0!</v>
      </c>
      <c r="J30" s="256">
        <f t="shared" si="11"/>
        <v>0</v>
      </c>
      <c r="K30" s="421">
        <f t="shared" si="12"/>
        <v>0</v>
      </c>
      <c r="L30" s="256">
        <f t="shared" si="4"/>
        <v>0</v>
      </c>
      <c r="M30" s="421">
        <f t="shared" si="13"/>
        <v>0</v>
      </c>
      <c r="N30" s="294"/>
      <c r="O30" s="294"/>
      <c r="P30" s="294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7"/>
      <c r="BB30" s="297"/>
    </row>
    <row r="31" spans="1:961" s="22" customFormat="1" ht="36.75" customHeight="1" x14ac:dyDescent="0.3">
      <c r="A31" s="23" t="s">
        <v>17</v>
      </c>
      <c r="B31" s="570">
        <v>2260035</v>
      </c>
      <c r="C31" s="175">
        <v>61700</v>
      </c>
      <c r="D31" s="181">
        <f t="shared" ref="D31:D32" si="15">H31</f>
        <v>35256</v>
      </c>
      <c r="E31" s="181">
        <f>C31-D31</f>
        <v>26444</v>
      </c>
      <c r="F31" s="181">
        <f>D31/C31*100</f>
        <v>57.141004862236635</v>
      </c>
      <c r="G31" s="181">
        <v>61700</v>
      </c>
      <c r="H31" s="181">
        <v>35256</v>
      </c>
      <c r="I31" s="181">
        <f>H31/G31*100</f>
        <v>57.141004862236635</v>
      </c>
      <c r="J31" s="256">
        <f t="shared" si="11"/>
        <v>26444</v>
      </c>
      <c r="K31" s="421">
        <f t="shared" si="12"/>
        <v>61700</v>
      </c>
      <c r="L31" s="256">
        <f t="shared" si="4"/>
        <v>0</v>
      </c>
      <c r="M31" s="421">
        <f t="shared" si="13"/>
        <v>61700</v>
      </c>
      <c r="N31" s="294"/>
      <c r="O31" s="294"/>
      <c r="P31" s="294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7"/>
      <c r="BB31" s="297"/>
    </row>
    <row r="32" spans="1:961" s="20" customFormat="1" ht="41.25" customHeight="1" x14ac:dyDescent="0.3">
      <c r="A32" s="19" t="s">
        <v>18</v>
      </c>
      <c r="B32" s="570">
        <v>2260055</v>
      </c>
      <c r="C32" s="175"/>
      <c r="D32" s="181">
        <f t="shared" si="15"/>
        <v>0</v>
      </c>
      <c r="E32" s="181">
        <f>C32-D32</f>
        <v>0</v>
      </c>
      <c r="F32" s="181" t="e">
        <f>D32/C32*100</f>
        <v>#DIV/0!</v>
      </c>
      <c r="G32" s="181">
        <v>0</v>
      </c>
      <c r="H32" s="181"/>
      <c r="I32" s="181" t="e">
        <f>H32/G32*100</f>
        <v>#DIV/0!</v>
      </c>
      <c r="J32" s="256">
        <f t="shared" si="11"/>
        <v>0</v>
      </c>
      <c r="K32" s="421">
        <f t="shared" si="12"/>
        <v>0</v>
      </c>
      <c r="L32" s="256">
        <f t="shared" si="4"/>
        <v>0</v>
      </c>
      <c r="M32" s="421">
        <f t="shared" si="13"/>
        <v>0</v>
      </c>
      <c r="N32" s="294"/>
      <c r="O32" s="294"/>
      <c r="P32" s="294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6"/>
      <c r="BB32" s="296"/>
    </row>
    <row r="33" spans="1:54" s="182" customFormat="1" ht="18.75" x14ac:dyDescent="0.25">
      <c r="A33" s="102" t="s">
        <v>19</v>
      </c>
      <c r="B33" s="564">
        <v>310</v>
      </c>
      <c r="C33" s="184">
        <f>SUM(C34:C37)</f>
        <v>1558925</v>
      </c>
      <c r="D33" s="184">
        <f>SUM(D34:D37)</f>
        <v>1558915</v>
      </c>
      <c r="E33" s="184">
        <f>SUM(E34:E37)</f>
        <v>10</v>
      </c>
      <c r="F33" s="184">
        <f t="shared" si="14"/>
        <v>6.4147179288158755E-4</v>
      </c>
      <c r="G33" s="184">
        <f>SUM(G34:G37)</f>
        <v>1558925</v>
      </c>
      <c r="H33" s="184">
        <f>SUM(H34:H37)</f>
        <v>1558915</v>
      </c>
      <c r="I33" s="184">
        <f t="shared" si="10"/>
        <v>99.999358532321963</v>
      </c>
      <c r="J33" s="256">
        <f t="shared" si="11"/>
        <v>10</v>
      </c>
      <c r="K33" s="421">
        <f t="shared" si="12"/>
        <v>1558925</v>
      </c>
      <c r="L33" s="256">
        <f t="shared" si="4"/>
        <v>0</v>
      </c>
      <c r="M33" s="421">
        <f t="shared" si="13"/>
        <v>1558925</v>
      </c>
      <c r="N33" s="285"/>
      <c r="O33" s="285"/>
      <c r="P33" s="285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</row>
    <row r="34" spans="1:54" s="20" customFormat="1" ht="18.75" x14ac:dyDescent="0.3">
      <c r="A34" s="24" t="s">
        <v>20</v>
      </c>
      <c r="B34" s="569">
        <v>3100032</v>
      </c>
      <c r="C34" s="175">
        <v>59800</v>
      </c>
      <c r="D34" s="181">
        <f>H34</f>
        <v>59800</v>
      </c>
      <c r="E34" s="181">
        <f>C34-D34</f>
        <v>0</v>
      </c>
      <c r="F34" s="181">
        <f t="shared" ref="F34:F39" si="16">D34/C34*100</f>
        <v>100</v>
      </c>
      <c r="G34" s="181">
        <v>59800</v>
      </c>
      <c r="H34" s="181">
        <v>59800</v>
      </c>
      <c r="I34" s="181">
        <f t="shared" si="10"/>
        <v>100</v>
      </c>
      <c r="J34" s="256">
        <f t="shared" si="11"/>
        <v>0</v>
      </c>
      <c r="K34" s="421">
        <f t="shared" si="12"/>
        <v>59800</v>
      </c>
      <c r="L34" s="256">
        <f t="shared" si="4"/>
        <v>0</v>
      </c>
      <c r="M34" s="421">
        <f t="shared" si="13"/>
        <v>59800</v>
      </c>
      <c r="N34" s="294"/>
      <c r="O34" s="294"/>
      <c r="P34" s="294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6"/>
      <c r="BB34" s="296"/>
    </row>
    <row r="35" spans="1:54" s="25" customFormat="1" ht="18.75" x14ac:dyDescent="0.3">
      <c r="A35" s="24" t="s">
        <v>21</v>
      </c>
      <c r="B35" s="569">
        <v>3100033</v>
      </c>
      <c r="C35" s="175"/>
      <c r="D35" s="181">
        <f t="shared" ref="D35:D37" si="17">H35</f>
        <v>0</v>
      </c>
      <c r="E35" s="181">
        <f>C35-D35</f>
        <v>0</v>
      </c>
      <c r="F35" s="181" t="e">
        <f t="shared" si="16"/>
        <v>#DIV/0!</v>
      </c>
      <c r="G35" s="181">
        <v>0</v>
      </c>
      <c r="H35" s="181"/>
      <c r="I35" s="181" t="e">
        <f t="shared" si="10"/>
        <v>#DIV/0!</v>
      </c>
      <c r="J35" s="256">
        <f t="shared" si="11"/>
        <v>0</v>
      </c>
      <c r="K35" s="421">
        <f t="shared" si="12"/>
        <v>0</v>
      </c>
      <c r="L35" s="256">
        <f t="shared" si="4"/>
        <v>0</v>
      </c>
      <c r="M35" s="421">
        <f t="shared" si="13"/>
        <v>0</v>
      </c>
      <c r="N35" s="298"/>
      <c r="O35" s="298"/>
      <c r="P35" s="298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300"/>
      <c r="BB35" s="300"/>
    </row>
    <row r="36" spans="1:54" s="20" customFormat="1" ht="31.5" x14ac:dyDescent="0.3">
      <c r="A36" s="571" t="s">
        <v>22</v>
      </c>
      <c r="B36" s="569">
        <v>3100034</v>
      </c>
      <c r="C36" s="175">
        <v>1299125</v>
      </c>
      <c r="D36" s="181">
        <f t="shared" si="17"/>
        <v>1299125</v>
      </c>
      <c r="E36" s="181">
        <f>C36-D36</f>
        <v>0</v>
      </c>
      <c r="F36" s="181">
        <f t="shared" si="16"/>
        <v>100</v>
      </c>
      <c r="G36" s="181">
        <v>1299125</v>
      </c>
      <c r="H36" s="181">
        <v>1299125</v>
      </c>
      <c r="I36" s="181">
        <f t="shared" si="10"/>
        <v>100</v>
      </c>
      <c r="J36" s="256">
        <f t="shared" si="11"/>
        <v>0</v>
      </c>
      <c r="K36" s="421">
        <f t="shared" si="12"/>
        <v>1299125</v>
      </c>
      <c r="L36" s="256">
        <f t="shared" si="4"/>
        <v>0</v>
      </c>
      <c r="M36" s="421">
        <f t="shared" si="13"/>
        <v>1299125</v>
      </c>
      <c r="N36" s="294"/>
      <c r="O36" s="294"/>
      <c r="P36" s="294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6"/>
      <c r="BB36" s="296"/>
    </row>
    <row r="37" spans="1:54" s="20" customFormat="1" ht="18.75" x14ac:dyDescent="0.3">
      <c r="A37" s="24" t="s">
        <v>23</v>
      </c>
      <c r="B37" s="569">
        <v>3100035</v>
      </c>
      <c r="C37" s="175">
        <v>200000</v>
      </c>
      <c r="D37" s="181">
        <f t="shared" si="17"/>
        <v>199990</v>
      </c>
      <c r="E37" s="181">
        <f>C37-D37</f>
        <v>10</v>
      </c>
      <c r="F37" s="181">
        <f t="shared" si="16"/>
        <v>99.995000000000005</v>
      </c>
      <c r="G37" s="181">
        <v>200000</v>
      </c>
      <c r="H37" s="181">
        <v>199990</v>
      </c>
      <c r="I37" s="181">
        <f t="shared" si="10"/>
        <v>99.995000000000005</v>
      </c>
      <c r="J37" s="256">
        <f t="shared" si="11"/>
        <v>10</v>
      </c>
      <c r="K37" s="421">
        <f t="shared" si="12"/>
        <v>200000</v>
      </c>
      <c r="L37" s="256">
        <f t="shared" si="4"/>
        <v>0</v>
      </c>
      <c r="M37" s="421">
        <f t="shared" si="13"/>
        <v>200000</v>
      </c>
      <c r="N37" s="294"/>
      <c r="O37" s="294"/>
      <c r="P37" s="294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6"/>
      <c r="BB37" s="296"/>
    </row>
    <row r="38" spans="1:54" s="18" customFormat="1" ht="18.75" x14ac:dyDescent="0.25">
      <c r="A38" s="17" t="s">
        <v>24</v>
      </c>
      <c r="B38" s="572">
        <v>340</v>
      </c>
      <c r="C38" s="185">
        <f>C39+C46</f>
        <v>85500</v>
      </c>
      <c r="D38" s="185">
        <f>D39+D46</f>
        <v>111954</v>
      </c>
      <c r="E38" s="185">
        <f>E39+E46</f>
        <v>-26454</v>
      </c>
      <c r="F38" s="480">
        <f t="shared" si="16"/>
        <v>130.94035087719297</v>
      </c>
      <c r="G38" s="185">
        <f>G39+G46</f>
        <v>85500</v>
      </c>
      <c r="H38" s="185">
        <f>H39+H46</f>
        <v>111954</v>
      </c>
      <c r="I38" s="185">
        <f t="shared" si="10"/>
        <v>130.94035087719297</v>
      </c>
      <c r="J38" s="256">
        <f t="shared" si="11"/>
        <v>-26454</v>
      </c>
      <c r="K38" s="421">
        <f t="shared" si="12"/>
        <v>85500</v>
      </c>
      <c r="L38" s="256">
        <f t="shared" si="4"/>
        <v>0</v>
      </c>
      <c r="M38" s="421">
        <f t="shared" si="13"/>
        <v>85500</v>
      </c>
      <c r="N38" s="301"/>
      <c r="O38" s="301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2"/>
      <c r="AW38" s="302"/>
      <c r="AX38" s="302"/>
      <c r="AY38" s="302"/>
      <c r="AZ38" s="302"/>
      <c r="BA38" s="302"/>
      <c r="BB38" s="302"/>
    </row>
    <row r="39" spans="1:54" s="182" customFormat="1" ht="18.75" x14ac:dyDescent="0.25">
      <c r="A39" s="102"/>
      <c r="B39" s="564">
        <v>346</v>
      </c>
      <c r="C39" s="184">
        <f>SUM(C40:C45)</f>
        <v>40000</v>
      </c>
      <c r="D39" s="184">
        <f>SUM(D40:D45)</f>
        <v>66454</v>
      </c>
      <c r="E39" s="184">
        <f>SUM(E40:E45)</f>
        <v>-26454</v>
      </c>
      <c r="F39" s="479">
        <f t="shared" si="16"/>
        <v>166.13500000000002</v>
      </c>
      <c r="G39" s="184">
        <f>SUM(G40:G45)</f>
        <v>40000</v>
      </c>
      <c r="H39" s="184">
        <f>SUM(H40:H45)</f>
        <v>66454</v>
      </c>
      <c r="I39" s="184">
        <f t="shared" si="10"/>
        <v>166.13500000000002</v>
      </c>
      <c r="J39" s="256">
        <f t="shared" si="11"/>
        <v>-26454</v>
      </c>
      <c r="K39" s="421">
        <f t="shared" si="12"/>
        <v>40000</v>
      </c>
      <c r="L39" s="256">
        <f t="shared" si="4"/>
        <v>0</v>
      </c>
      <c r="M39" s="421">
        <f t="shared" si="13"/>
        <v>40000</v>
      </c>
      <c r="N39" s="285"/>
      <c r="O39" s="285"/>
      <c r="P39" s="285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</row>
    <row r="40" spans="1:54" s="25" customFormat="1" ht="50.25" customHeight="1" x14ac:dyDescent="0.3">
      <c r="A40" s="571" t="s">
        <v>147</v>
      </c>
      <c r="B40" s="569">
        <v>3460017</v>
      </c>
      <c r="C40" s="175">
        <v>0</v>
      </c>
      <c r="D40" s="181">
        <f t="shared" ref="D40:D45" si="18">H40</f>
        <v>0</v>
      </c>
      <c r="E40" s="181">
        <f t="shared" ref="E40:E45" si="19">C40-D40</f>
        <v>0</v>
      </c>
      <c r="F40" s="181" t="e">
        <f t="shared" ref="F40:F59" si="20">D40/C40*100</f>
        <v>#DIV/0!</v>
      </c>
      <c r="G40" s="181">
        <v>0</v>
      </c>
      <c r="H40" s="181"/>
      <c r="I40" s="181" t="e">
        <f t="shared" si="10"/>
        <v>#DIV/0!</v>
      </c>
      <c r="J40" s="256">
        <f t="shared" si="11"/>
        <v>0</v>
      </c>
      <c r="K40" s="421">
        <f t="shared" si="12"/>
        <v>0</v>
      </c>
      <c r="L40" s="256">
        <f t="shared" si="4"/>
        <v>0</v>
      </c>
      <c r="M40" s="421">
        <f t="shared" si="13"/>
        <v>0</v>
      </c>
      <c r="N40" s="298"/>
      <c r="O40" s="298"/>
      <c r="P40" s="298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300"/>
      <c r="BB40" s="300"/>
    </row>
    <row r="41" spans="1:54" s="25" customFormat="1" ht="52.5" customHeight="1" x14ac:dyDescent="0.3">
      <c r="A41" s="571" t="s">
        <v>229</v>
      </c>
      <c r="B41" s="569">
        <v>3460018</v>
      </c>
      <c r="C41" s="175"/>
      <c r="D41" s="181">
        <f t="shared" si="18"/>
        <v>0</v>
      </c>
      <c r="E41" s="181">
        <f t="shared" si="19"/>
        <v>0</v>
      </c>
      <c r="F41" s="181" t="e">
        <f t="shared" si="20"/>
        <v>#DIV/0!</v>
      </c>
      <c r="G41" s="181">
        <v>0</v>
      </c>
      <c r="H41" s="181"/>
      <c r="I41" s="181" t="e">
        <f t="shared" si="10"/>
        <v>#DIV/0!</v>
      </c>
      <c r="J41" s="256">
        <f t="shared" si="11"/>
        <v>0</v>
      </c>
      <c r="K41" s="421">
        <f t="shared" si="12"/>
        <v>0</v>
      </c>
      <c r="L41" s="256">
        <f t="shared" si="4"/>
        <v>0</v>
      </c>
      <c r="M41" s="421">
        <f t="shared" si="13"/>
        <v>0</v>
      </c>
      <c r="N41" s="298"/>
      <c r="O41" s="298"/>
      <c r="P41" s="298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300"/>
      <c r="BB41" s="300"/>
    </row>
    <row r="42" spans="1:54" s="25" customFormat="1" ht="60.75" customHeight="1" x14ac:dyDescent="0.3">
      <c r="A42" s="571" t="s">
        <v>146</v>
      </c>
      <c r="B42" s="569">
        <v>3460019</v>
      </c>
      <c r="C42" s="175"/>
      <c r="D42" s="181">
        <f t="shared" si="18"/>
        <v>0</v>
      </c>
      <c r="E42" s="181">
        <f t="shared" si="19"/>
        <v>0</v>
      </c>
      <c r="F42" s="181" t="e">
        <f t="shared" si="20"/>
        <v>#DIV/0!</v>
      </c>
      <c r="G42" s="181">
        <v>0</v>
      </c>
      <c r="H42" s="181"/>
      <c r="I42" s="181" t="e">
        <f t="shared" si="10"/>
        <v>#DIV/0!</v>
      </c>
      <c r="J42" s="256">
        <f t="shared" si="11"/>
        <v>0</v>
      </c>
      <c r="K42" s="421">
        <f t="shared" si="12"/>
        <v>0</v>
      </c>
      <c r="L42" s="256">
        <f t="shared" si="4"/>
        <v>0</v>
      </c>
      <c r="M42" s="421">
        <f t="shared" si="13"/>
        <v>0</v>
      </c>
      <c r="N42" s="298"/>
      <c r="O42" s="298"/>
      <c r="P42" s="298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300"/>
      <c r="BB42" s="300"/>
    </row>
    <row r="43" spans="1:54" s="20" customFormat="1" ht="18.75" x14ac:dyDescent="0.3">
      <c r="A43" s="26" t="s">
        <v>25</v>
      </c>
      <c r="B43" s="569">
        <v>3460020</v>
      </c>
      <c r="C43" s="175"/>
      <c r="D43" s="181">
        <f t="shared" si="18"/>
        <v>0</v>
      </c>
      <c r="E43" s="181">
        <f t="shared" si="19"/>
        <v>0</v>
      </c>
      <c r="F43" s="181" t="e">
        <f t="shared" si="20"/>
        <v>#DIV/0!</v>
      </c>
      <c r="G43" s="181">
        <v>0</v>
      </c>
      <c r="H43" s="181"/>
      <c r="I43" s="181" t="e">
        <f t="shared" si="10"/>
        <v>#DIV/0!</v>
      </c>
      <c r="J43" s="256">
        <f t="shared" si="11"/>
        <v>0</v>
      </c>
      <c r="K43" s="421">
        <f t="shared" si="12"/>
        <v>0</v>
      </c>
      <c r="L43" s="256">
        <f t="shared" si="4"/>
        <v>0</v>
      </c>
      <c r="M43" s="421">
        <f t="shared" si="13"/>
        <v>0</v>
      </c>
      <c r="N43" s="294"/>
      <c r="O43" s="294"/>
      <c r="P43" s="294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6"/>
      <c r="BB43" s="296"/>
    </row>
    <row r="44" spans="1:54" s="20" customFormat="1" ht="18.75" x14ac:dyDescent="0.3">
      <c r="A44" s="571" t="s">
        <v>145</v>
      </c>
      <c r="B44" s="569">
        <v>3460021</v>
      </c>
      <c r="C44" s="175"/>
      <c r="D44" s="181">
        <f t="shared" si="18"/>
        <v>26463.17</v>
      </c>
      <c r="E44" s="181">
        <f t="shared" si="19"/>
        <v>-26463.17</v>
      </c>
      <c r="F44" s="181" t="e">
        <f t="shared" si="20"/>
        <v>#DIV/0!</v>
      </c>
      <c r="G44" s="181">
        <v>0</v>
      </c>
      <c r="H44" s="181">
        <v>26463.17</v>
      </c>
      <c r="I44" s="181" t="e">
        <f t="shared" si="10"/>
        <v>#DIV/0!</v>
      </c>
      <c r="J44" s="256">
        <f t="shared" si="11"/>
        <v>-26463.17</v>
      </c>
      <c r="K44" s="421">
        <f t="shared" si="12"/>
        <v>0</v>
      </c>
      <c r="L44" s="256">
        <f t="shared" si="4"/>
        <v>0</v>
      </c>
      <c r="M44" s="421">
        <f t="shared" si="13"/>
        <v>0</v>
      </c>
      <c r="N44" s="294"/>
      <c r="O44" s="294"/>
      <c r="P44" s="294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6"/>
      <c r="BB44" s="296"/>
    </row>
    <row r="45" spans="1:54" s="20" customFormat="1" ht="18.75" x14ac:dyDescent="0.3">
      <c r="A45" s="26" t="s">
        <v>244</v>
      </c>
      <c r="B45" s="569">
        <v>3460041</v>
      </c>
      <c r="C45" s="175">
        <v>40000</v>
      </c>
      <c r="D45" s="181">
        <f t="shared" si="18"/>
        <v>39990.83</v>
      </c>
      <c r="E45" s="181">
        <f t="shared" si="19"/>
        <v>9.1699999999982538</v>
      </c>
      <c r="F45" s="181">
        <f t="shared" si="20"/>
        <v>99.977074999999999</v>
      </c>
      <c r="G45" s="181">
        <v>40000</v>
      </c>
      <c r="H45" s="181">
        <v>39990.83</v>
      </c>
      <c r="I45" s="181">
        <f t="shared" si="10"/>
        <v>99.977074999999999</v>
      </c>
      <c r="J45" s="256"/>
      <c r="K45" s="421"/>
      <c r="L45" s="256">
        <f t="shared" si="4"/>
        <v>0</v>
      </c>
      <c r="M45" s="421"/>
      <c r="N45" s="294"/>
      <c r="O45" s="294"/>
      <c r="P45" s="294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6"/>
      <c r="BB45" s="296"/>
    </row>
    <row r="46" spans="1:54" s="182" customFormat="1" ht="18.75" x14ac:dyDescent="0.25">
      <c r="A46" s="102"/>
      <c r="B46" s="564">
        <v>349</v>
      </c>
      <c r="C46" s="184">
        <f>SUM(C47:C48)</f>
        <v>45500</v>
      </c>
      <c r="D46" s="184">
        <f>SUM(D47:D48)</f>
        <v>45500</v>
      </c>
      <c r="E46" s="184">
        <f>SUM(E47:E48)</f>
        <v>0</v>
      </c>
      <c r="F46" s="479">
        <f t="shared" si="20"/>
        <v>100</v>
      </c>
      <c r="G46" s="184">
        <f>SUM(G47:G48)</f>
        <v>45500</v>
      </c>
      <c r="H46" s="184">
        <f>SUM(H47:H48)</f>
        <v>45500</v>
      </c>
      <c r="I46" s="184">
        <f t="shared" si="10"/>
        <v>100</v>
      </c>
      <c r="J46" s="256">
        <f t="shared" ref="J46:J53" si="21">G46-H46</f>
        <v>0</v>
      </c>
      <c r="K46" s="421">
        <f t="shared" ref="K46:K53" si="22">C46</f>
        <v>45500</v>
      </c>
      <c r="L46" s="256">
        <f t="shared" si="4"/>
        <v>0</v>
      </c>
      <c r="M46" s="421">
        <f t="shared" si="13"/>
        <v>45500</v>
      </c>
      <c r="N46" s="285"/>
      <c r="O46" s="285"/>
      <c r="P46" s="285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</row>
    <row r="47" spans="1:54" s="25" customFormat="1" ht="39" customHeight="1" x14ac:dyDescent="0.3">
      <c r="A47" s="26" t="s">
        <v>26</v>
      </c>
      <c r="B47" s="569">
        <v>3490000</v>
      </c>
      <c r="C47" s="175">
        <v>40500</v>
      </c>
      <c r="D47" s="181">
        <f>H47</f>
        <v>40500</v>
      </c>
      <c r="E47" s="181">
        <f>C47-D47</f>
        <v>0</v>
      </c>
      <c r="F47" s="181">
        <f>D47/C47*100</f>
        <v>100</v>
      </c>
      <c r="G47" s="181">
        <v>40500</v>
      </c>
      <c r="H47" s="181">
        <v>40500</v>
      </c>
      <c r="I47" s="181">
        <f t="shared" si="10"/>
        <v>100</v>
      </c>
      <c r="J47" s="256">
        <f t="shared" si="21"/>
        <v>0</v>
      </c>
      <c r="K47" s="421">
        <f t="shared" si="22"/>
        <v>40500</v>
      </c>
      <c r="L47" s="256">
        <f t="shared" si="4"/>
        <v>0</v>
      </c>
      <c r="M47" s="421">
        <f t="shared" si="13"/>
        <v>40500</v>
      </c>
      <c r="N47" s="298"/>
      <c r="O47" s="298"/>
      <c r="P47" s="298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299"/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299"/>
      <c r="AY47" s="299"/>
      <c r="AZ47" s="299"/>
      <c r="BA47" s="300"/>
      <c r="BB47" s="300"/>
    </row>
    <row r="48" spans="1:54" s="25" customFormat="1" ht="36" customHeight="1" x14ac:dyDescent="0.3">
      <c r="A48" s="24" t="s">
        <v>27</v>
      </c>
      <c r="B48" s="569">
        <v>3490004</v>
      </c>
      <c r="C48" s="175">
        <v>5000</v>
      </c>
      <c r="D48" s="181">
        <f>H48</f>
        <v>5000</v>
      </c>
      <c r="E48" s="181">
        <f>C48-D48</f>
        <v>0</v>
      </c>
      <c r="F48" s="181">
        <f>D48/C48*100</f>
        <v>100</v>
      </c>
      <c r="G48" s="181">
        <v>5000</v>
      </c>
      <c r="H48" s="181">
        <v>5000</v>
      </c>
      <c r="I48" s="181">
        <f t="shared" si="10"/>
        <v>100</v>
      </c>
      <c r="J48" s="256">
        <f t="shared" si="21"/>
        <v>0</v>
      </c>
      <c r="K48" s="421">
        <f t="shared" si="22"/>
        <v>5000</v>
      </c>
      <c r="L48" s="256">
        <f t="shared" si="4"/>
        <v>0</v>
      </c>
      <c r="M48" s="421">
        <f t="shared" si="13"/>
        <v>5000</v>
      </c>
      <c r="N48" s="298"/>
      <c r="O48" s="298"/>
      <c r="P48" s="298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300"/>
      <c r="BB48" s="300"/>
    </row>
    <row r="49" spans="1:961" s="210" customFormat="1" ht="165" customHeight="1" x14ac:dyDescent="0.25">
      <c r="A49" s="427" t="s">
        <v>225</v>
      </c>
      <c r="B49" s="137" t="s">
        <v>196</v>
      </c>
      <c r="C49" s="178">
        <f>C22+C19</f>
        <v>41553070</v>
      </c>
      <c r="D49" s="178">
        <f>D22+D19</f>
        <v>41553068.879999995</v>
      </c>
      <c r="E49" s="178">
        <f>E22+E19</f>
        <v>1.1200000010430813</v>
      </c>
      <c r="F49" s="178">
        <f>D49/C49*100</f>
        <v>99.999997304651615</v>
      </c>
      <c r="G49" s="178">
        <f>G22+G19</f>
        <v>41553070</v>
      </c>
      <c r="H49" s="178">
        <f>H22+H19</f>
        <v>41553068.879999995</v>
      </c>
      <c r="I49" s="178">
        <f t="shared" si="10"/>
        <v>99.999997304651615</v>
      </c>
      <c r="J49" s="256">
        <f t="shared" si="21"/>
        <v>1.1200000047683716</v>
      </c>
      <c r="K49" s="421">
        <f t="shared" si="22"/>
        <v>41553070</v>
      </c>
      <c r="L49" s="256">
        <f t="shared" si="4"/>
        <v>0</v>
      </c>
      <c r="M49" s="421">
        <f t="shared" si="13"/>
        <v>41553070</v>
      </c>
      <c r="N49" s="303"/>
      <c r="O49" s="303"/>
      <c r="P49" s="303"/>
      <c r="Q49" s="304">
        <v>23247692.880000003</v>
      </c>
      <c r="R49" s="304"/>
      <c r="S49" s="304"/>
      <c r="T49" s="304"/>
      <c r="U49" s="304"/>
      <c r="V49" s="304"/>
      <c r="W49" s="304"/>
      <c r="X49" s="304"/>
      <c r="Y49" s="304"/>
      <c r="Z49" s="304"/>
      <c r="AA49" s="304"/>
      <c r="AB49" s="304"/>
      <c r="AC49" s="304"/>
      <c r="AD49" s="304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Q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5"/>
      <c r="BB49" s="305"/>
    </row>
    <row r="50" spans="1:961" s="18" customFormat="1" ht="111" customHeight="1" x14ac:dyDescent="0.3">
      <c r="A50" s="160" t="s">
        <v>28</v>
      </c>
      <c r="B50" s="567" t="s">
        <v>29</v>
      </c>
      <c r="C50" s="186"/>
      <c r="D50" s="201">
        <f>H50</f>
        <v>0</v>
      </c>
      <c r="E50" s="201">
        <f>C50-D50</f>
        <v>0</v>
      </c>
      <c r="F50" s="201" t="e">
        <f t="shared" si="20"/>
        <v>#DIV/0!</v>
      </c>
      <c r="G50" s="201"/>
      <c r="H50" s="201"/>
      <c r="I50" s="201" t="e">
        <f t="shared" si="10"/>
        <v>#DIV/0!</v>
      </c>
      <c r="J50" s="256">
        <f t="shared" si="21"/>
        <v>0</v>
      </c>
      <c r="K50" s="421">
        <f t="shared" si="22"/>
        <v>0</v>
      </c>
      <c r="L50" s="256">
        <f t="shared" si="4"/>
        <v>0</v>
      </c>
      <c r="M50" s="421">
        <f t="shared" si="13"/>
        <v>0</v>
      </c>
      <c r="N50" s="306"/>
      <c r="O50" s="306"/>
      <c r="P50" s="306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299"/>
      <c r="AY50" s="299"/>
      <c r="AZ50" s="299"/>
      <c r="BA50" s="302"/>
      <c r="BB50" s="302"/>
    </row>
    <row r="51" spans="1:961" s="18" customFormat="1" ht="61.5" customHeight="1" x14ac:dyDescent="0.25">
      <c r="A51" s="160" t="s">
        <v>30</v>
      </c>
      <c r="B51" s="567" t="s">
        <v>31</v>
      </c>
      <c r="C51" s="186">
        <f>C52+C53</f>
        <v>0</v>
      </c>
      <c r="D51" s="201">
        <f>D52+D53</f>
        <v>0</v>
      </c>
      <c r="E51" s="201">
        <f>E52+E53</f>
        <v>0</v>
      </c>
      <c r="F51" s="201" t="e">
        <f t="shared" si="20"/>
        <v>#DIV/0!</v>
      </c>
      <c r="G51" s="201">
        <f>G52+G53</f>
        <v>0</v>
      </c>
      <c r="H51" s="201">
        <f>H52+H53</f>
        <v>0</v>
      </c>
      <c r="I51" s="201" t="e">
        <f>H51/G51*100</f>
        <v>#DIV/0!</v>
      </c>
      <c r="J51" s="256">
        <f t="shared" si="21"/>
        <v>0</v>
      </c>
      <c r="K51" s="421">
        <f t="shared" si="22"/>
        <v>0</v>
      </c>
      <c r="L51" s="256">
        <f t="shared" si="4"/>
        <v>0</v>
      </c>
      <c r="M51" s="421">
        <f t="shared" si="13"/>
        <v>0</v>
      </c>
      <c r="N51" s="307"/>
      <c r="O51" s="307"/>
      <c r="P51" s="307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299"/>
      <c r="AB51" s="299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99"/>
      <c r="AV51" s="299"/>
      <c r="AW51" s="299"/>
      <c r="AX51" s="299"/>
      <c r="AY51" s="299"/>
      <c r="AZ51" s="299"/>
      <c r="BA51" s="302"/>
      <c r="BB51" s="302"/>
    </row>
    <row r="52" spans="1:961" s="25" customFormat="1" ht="36" customHeight="1" x14ac:dyDescent="0.3">
      <c r="A52" s="28" t="s">
        <v>32</v>
      </c>
      <c r="B52" s="569">
        <v>2260061</v>
      </c>
      <c r="C52" s="175"/>
      <c r="D52" s="181">
        <f>H52</f>
        <v>0</v>
      </c>
      <c r="E52" s="181">
        <f>C52-D52</f>
        <v>0</v>
      </c>
      <c r="F52" s="181" t="e">
        <f t="shared" si="20"/>
        <v>#DIV/0!</v>
      </c>
      <c r="G52" s="181"/>
      <c r="H52" s="181"/>
      <c r="I52" s="181" t="e">
        <f t="shared" si="10"/>
        <v>#DIV/0!</v>
      </c>
      <c r="J52" s="256">
        <f t="shared" si="21"/>
        <v>0</v>
      </c>
      <c r="K52" s="421">
        <f t="shared" si="22"/>
        <v>0</v>
      </c>
      <c r="L52" s="256">
        <f t="shared" si="4"/>
        <v>0</v>
      </c>
      <c r="M52" s="421">
        <f t="shared" si="13"/>
        <v>0</v>
      </c>
      <c r="N52" s="298"/>
      <c r="O52" s="298"/>
      <c r="P52" s="298"/>
      <c r="Q52" s="299"/>
      <c r="R52" s="299"/>
      <c r="S52" s="299"/>
      <c r="T52" s="299"/>
      <c r="U52" s="299"/>
      <c r="V52" s="299"/>
      <c r="W52" s="299"/>
      <c r="X52" s="299"/>
      <c r="Y52" s="299"/>
      <c r="Z52" s="299"/>
      <c r="AA52" s="299"/>
      <c r="AB52" s="299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99"/>
      <c r="AV52" s="299"/>
      <c r="AW52" s="299"/>
      <c r="AX52" s="299"/>
      <c r="AY52" s="299"/>
      <c r="AZ52" s="299"/>
      <c r="BA52" s="300"/>
      <c r="BB52" s="300"/>
    </row>
    <row r="53" spans="1:961" s="25" customFormat="1" ht="36" customHeight="1" x14ac:dyDescent="0.3">
      <c r="A53" s="28" t="s">
        <v>33</v>
      </c>
      <c r="B53" s="569">
        <v>3420000</v>
      </c>
      <c r="C53" s="175"/>
      <c r="D53" s="181">
        <f>H53</f>
        <v>0</v>
      </c>
      <c r="E53" s="181">
        <f>C53-D53</f>
        <v>0</v>
      </c>
      <c r="F53" s="181" t="e">
        <f t="shared" si="20"/>
        <v>#DIV/0!</v>
      </c>
      <c r="G53" s="181"/>
      <c r="H53" s="181"/>
      <c r="I53" s="181" t="e">
        <f t="shared" si="10"/>
        <v>#DIV/0!</v>
      </c>
      <c r="J53" s="256">
        <f t="shared" si="21"/>
        <v>0</v>
      </c>
      <c r="K53" s="421">
        <f t="shared" si="22"/>
        <v>0</v>
      </c>
      <c r="L53" s="256">
        <f t="shared" si="4"/>
        <v>0</v>
      </c>
      <c r="M53" s="421">
        <f t="shared" si="13"/>
        <v>0</v>
      </c>
      <c r="N53" s="298"/>
      <c r="O53" s="298"/>
      <c r="P53" s="298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300"/>
      <c r="BB53" s="300"/>
    </row>
    <row r="54" spans="1:961" s="25" customFormat="1" ht="76.5" customHeight="1" x14ac:dyDescent="0.3">
      <c r="A54" s="160" t="s">
        <v>246</v>
      </c>
      <c r="B54" s="573" t="s">
        <v>247</v>
      </c>
      <c r="C54" s="186">
        <f>C55</f>
        <v>0</v>
      </c>
      <c r="D54" s="186">
        <f>D55</f>
        <v>0</v>
      </c>
      <c r="E54" s="186">
        <f>E55</f>
        <v>0</v>
      </c>
      <c r="F54" s="201" t="e">
        <f t="shared" si="20"/>
        <v>#DIV/0!</v>
      </c>
      <c r="G54" s="186">
        <f>G55</f>
        <v>0</v>
      </c>
      <c r="H54" s="186">
        <f>H55</f>
        <v>0</v>
      </c>
      <c r="I54" s="201" t="e">
        <f>H54/G54*100</f>
        <v>#DIV/0!</v>
      </c>
      <c r="J54" s="256"/>
      <c r="K54" s="421"/>
      <c r="L54" s="256">
        <f t="shared" si="4"/>
        <v>0</v>
      </c>
      <c r="M54" s="421"/>
      <c r="N54" s="298"/>
      <c r="O54" s="298"/>
      <c r="P54" s="298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300"/>
      <c r="BB54" s="300"/>
    </row>
    <row r="55" spans="1:961" s="25" customFormat="1" ht="36" customHeight="1" x14ac:dyDescent="0.3">
      <c r="A55" s="63" t="s">
        <v>78</v>
      </c>
      <c r="B55" s="574">
        <v>226</v>
      </c>
      <c r="C55" s="488">
        <f>SUM(C56)</f>
        <v>0</v>
      </c>
      <c r="D55" s="488">
        <f t="shared" ref="D55:E55" si="23">SUM(D56)</f>
        <v>0</v>
      </c>
      <c r="E55" s="488">
        <f t="shared" si="23"/>
        <v>0</v>
      </c>
      <c r="F55" s="543" t="e">
        <f>D55/C55*100</f>
        <v>#DIV/0!</v>
      </c>
      <c r="G55" s="488">
        <f>SUM(G56)</f>
        <v>0</v>
      </c>
      <c r="H55" s="488">
        <f>SUM(H56)</f>
        <v>0</v>
      </c>
      <c r="I55" s="544" t="e">
        <f t="shared" si="10"/>
        <v>#DIV/0!</v>
      </c>
      <c r="J55" s="256"/>
      <c r="K55" s="421"/>
      <c r="L55" s="256">
        <f t="shared" si="4"/>
        <v>0</v>
      </c>
      <c r="M55" s="421"/>
      <c r="N55" s="298"/>
      <c r="O55" s="298"/>
      <c r="P55" s="298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J55" s="299"/>
      <c r="AK55" s="299"/>
      <c r="AL55" s="299"/>
      <c r="AM55" s="299"/>
      <c r="AN55" s="299"/>
      <c r="AO55" s="299"/>
      <c r="AP55" s="299"/>
      <c r="AQ55" s="299"/>
      <c r="AR55" s="299"/>
      <c r="AS55" s="299"/>
      <c r="AT55" s="299"/>
      <c r="AU55" s="299"/>
      <c r="AV55" s="299"/>
      <c r="AW55" s="299"/>
      <c r="AX55" s="299"/>
      <c r="AY55" s="299"/>
      <c r="AZ55" s="299"/>
      <c r="BA55" s="300"/>
      <c r="BB55" s="300"/>
    </row>
    <row r="56" spans="1:961" s="25" customFormat="1" ht="36" customHeight="1" x14ac:dyDescent="0.3">
      <c r="A56" s="28" t="s">
        <v>120</v>
      </c>
      <c r="B56" s="569">
        <v>2260382</v>
      </c>
      <c r="C56" s="175"/>
      <c r="D56" s="181">
        <f>H56</f>
        <v>0</v>
      </c>
      <c r="E56" s="181">
        <f>C56-D56</f>
        <v>0</v>
      </c>
      <c r="F56" s="181" t="e">
        <f t="shared" si="20"/>
        <v>#DIV/0!</v>
      </c>
      <c r="G56" s="181"/>
      <c r="H56" s="181"/>
      <c r="I56" s="181" t="e">
        <f t="shared" si="10"/>
        <v>#DIV/0!</v>
      </c>
      <c r="J56" s="256"/>
      <c r="K56" s="421"/>
      <c r="L56" s="256">
        <f t="shared" si="4"/>
        <v>0</v>
      </c>
      <c r="M56" s="421"/>
      <c r="N56" s="298"/>
      <c r="O56" s="298"/>
      <c r="P56" s="298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299"/>
      <c r="AE56" s="299"/>
      <c r="AF56" s="299"/>
      <c r="AG56" s="299"/>
      <c r="AH56" s="299"/>
      <c r="AI56" s="299"/>
      <c r="AJ56" s="299"/>
      <c r="AK56" s="299"/>
      <c r="AL56" s="299"/>
      <c r="AM56" s="299"/>
      <c r="AN56" s="299"/>
      <c r="AO56" s="299"/>
      <c r="AP56" s="299"/>
      <c r="AQ56" s="299"/>
      <c r="AR56" s="299"/>
      <c r="AS56" s="299"/>
      <c r="AT56" s="299"/>
      <c r="AU56" s="299"/>
      <c r="AV56" s="299"/>
      <c r="AW56" s="299"/>
      <c r="AX56" s="299"/>
      <c r="AY56" s="299"/>
      <c r="AZ56" s="299"/>
      <c r="BA56" s="300"/>
      <c r="BB56" s="300"/>
    </row>
    <row r="57" spans="1:961" s="25" customFormat="1" ht="81.75" customHeight="1" x14ac:dyDescent="0.3">
      <c r="A57" s="160" t="s">
        <v>248</v>
      </c>
      <c r="B57" s="575" t="s">
        <v>258</v>
      </c>
      <c r="C57" s="186">
        <f>C58</f>
        <v>0</v>
      </c>
      <c r="D57" s="186">
        <f>D58</f>
        <v>0</v>
      </c>
      <c r="E57" s="186">
        <f>E58</f>
        <v>0</v>
      </c>
      <c r="F57" s="201" t="e">
        <f t="shared" si="20"/>
        <v>#DIV/0!</v>
      </c>
      <c r="G57" s="186">
        <f>G58</f>
        <v>0</v>
      </c>
      <c r="H57" s="186">
        <f>H58</f>
        <v>0</v>
      </c>
      <c r="I57" s="201" t="e">
        <f>H57/G57*100</f>
        <v>#DIV/0!</v>
      </c>
      <c r="J57" s="256"/>
      <c r="K57" s="421"/>
      <c r="L57" s="256">
        <f t="shared" si="4"/>
        <v>0</v>
      </c>
      <c r="M57" s="421"/>
      <c r="N57" s="298"/>
      <c r="O57" s="298"/>
      <c r="P57" s="298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299"/>
      <c r="AY57" s="299"/>
      <c r="AZ57" s="299"/>
      <c r="BA57" s="300"/>
      <c r="BB57" s="300"/>
    </row>
    <row r="58" spans="1:961" s="25" customFormat="1" ht="36" customHeight="1" x14ac:dyDescent="0.3">
      <c r="A58" s="68" t="s">
        <v>89</v>
      </c>
      <c r="B58" s="576" t="s">
        <v>107</v>
      </c>
      <c r="C58" s="488">
        <f>SUM(C59)</f>
        <v>0</v>
      </c>
      <c r="D58" s="488">
        <f>SUM(D59)</f>
        <v>0</v>
      </c>
      <c r="E58" s="488">
        <f t="shared" ref="E58" si="24">SUM(E59)</f>
        <v>0</v>
      </c>
      <c r="F58" s="543" t="e">
        <f>D58/C58*100</f>
        <v>#DIV/0!</v>
      </c>
      <c r="G58" s="543"/>
      <c r="H58" s="543"/>
      <c r="I58" s="544" t="e">
        <f t="shared" si="10"/>
        <v>#DIV/0!</v>
      </c>
      <c r="J58" s="256"/>
      <c r="K58" s="421"/>
      <c r="L58" s="256">
        <f t="shared" si="4"/>
        <v>0</v>
      </c>
      <c r="M58" s="421"/>
      <c r="N58" s="298"/>
      <c r="O58" s="298"/>
      <c r="P58" s="298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300"/>
      <c r="BB58" s="300"/>
    </row>
    <row r="59" spans="1:961" s="25" customFormat="1" ht="50.25" customHeight="1" x14ac:dyDescent="0.3">
      <c r="A59" s="28" t="s">
        <v>120</v>
      </c>
      <c r="B59" s="569">
        <v>2260382</v>
      </c>
      <c r="C59" s="175"/>
      <c r="D59" s="181">
        <f>H59</f>
        <v>0</v>
      </c>
      <c r="E59" s="181">
        <f>C59-D59</f>
        <v>0</v>
      </c>
      <c r="F59" s="181" t="e">
        <f t="shared" si="20"/>
        <v>#DIV/0!</v>
      </c>
      <c r="G59" s="181"/>
      <c r="H59" s="181"/>
      <c r="I59" s="181" t="e">
        <f t="shared" si="10"/>
        <v>#DIV/0!</v>
      </c>
      <c r="J59" s="256"/>
      <c r="K59" s="421"/>
      <c r="L59" s="256">
        <f t="shared" si="4"/>
        <v>0</v>
      </c>
      <c r="M59" s="421"/>
      <c r="N59" s="298"/>
      <c r="O59" s="298"/>
      <c r="P59" s="298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300"/>
      <c r="BB59" s="300"/>
    </row>
    <row r="60" spans="1:961" s="27" customFormat="1" ht="36" customHeight="1" x14ac:dyDescent="0.25">
      <c r="A60" s="101" t="s">
        <v>224</v>
      </c>
      <c r="B60" s="577">
        <v>612</v>
      </c>
      <c r="C60" s="202">
        <f>C50+C51+C54+C57</f>
        <v>0</v>
      </c>
      <c r="D60" s="202">
        <f>D50+D51</f>
        <v>0</v>
      </c>
      <c r="E60" s="202">
        <f>E50+E51</f>
        <v>0</v>
      </c>
      <c r="F60" s="481" t="e">
        <f>D60/C60*100</f>
        <v>#DIV/0!</v>
      </c>
      <c r="G60" s="202">
        <f>G50+G51+G54+G57</f>
        <v>0</v>
      </c>
      <c r="H60" s="202">
        <f>H50+H51+H54+H57</f>
        <v>0</v>
      </c>
      <c r="I60" s="202" t="e">
        <f t="shared" si="10"/>
        <v>#DIV/0!</v>
      </c>
      <c r="J60" s="256">
        <f>G60-H60</f>
        <v>0</v>
      </c>
      <c r="K60" s="421">
        <f>C60</f>
        <v>0</v>
      </c>
      <c r="L60" s="256">
        <f t="shared" si="4"/>
        <v>0</v>
      </c>
      <c r="M60" s="421">
        <f t="shared" si="13"/>
        <v>0</v>
      </c>
      <c r="N60" s="308"/>
      <c r="O60" s="308"/>
      <c r="P60" s="308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99"/>
      <c r="AV60" s="299"/>
      <c r="AW60" s="299"/>
      <c r="AX60" s="299"/>
      <c r="AY60" s="299"/>
      <c r="AZ60" s="299"/>
      <c r="BA60" s="309"/>
      <c r="BB60" s="309"/>
    </row>
    <row r="61" spans="1:961" s="27" customFormat="1" ht="36" customHeight="1" x14ac:dyDescent="0.25">
      <c r="A61" s="103" t="s">
        <v>140</v>
      </c>
      <c r="B61" s="578" t="s">
        <v>141</v>
      </c>
      <c r="C61" s="179">
        <f>C60+C49</f>
        <v>41553070</v>
      </c>
      <c r="D61" s="179">
        <f>D60+D49</f>
        <v>41553068.879999995</v>
      </c>
      <c r="E61" s="179">
        <f>E60+E49</f>
        <v>1.1200000010430813</v>
      </c>
      <c r="F61" s="487">
        <f>D61/C61*100</f>
        <v>99.999997304651615</v>
      </c>
      <c r="G61" s="179">
        <f>G60+G49</f>
        <v>41553070</v>
      </c>
      <c r="H61" s="179">
        <f>H60+H49</f>
        <v>41553068.879999995</v>
      </c>
      <c r="I61" s="179">
        <f>H61/G61*100</f>
        <v>99.999997304651615</v>
      </c>
      <c r="J61" s="256">
        <f>G61-H61</f>
        <v>1.1200000047683716</v>
      </c>
      <c r="K61" s="421">
        <f>C61</f>
        <v>41553070</v>
      </c>
      <c r="L61" s="256">
        <f t="shared" si="4"/>
        <v>0</v>
      </c>
      <c r="M61" s="421">
        <f t="shared" si="13"/>
        <v>41553070</v>
      </c>
      <c r="N61" s="310"/>
      <c r="O61" s="310"/>
      <c r="P61" s="310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99"/>
      <c r="AV61" s="299"/>
      <c r="AW61" s="299"/>
      <c r="AX61" s="299"/>
      <c r="AY61" s="299"/>
      <c r="AZ61" s="299"/>
      <c r="BA61" s="309"/>
      <c r="BB61" s="309"/>
    </row>
    <row r="62" spans="1:961" s="10" customFormat="1" ht="30" customHeight="1" x14ac:dyDescent="0.25">
      <c r="A62" s="604" t="s">
        <v>254</v>
      </c>
      <c r="B62" s="605" t="e">
        <f>#REF!</f>
        <v>#REF!</v>
      </c>
      <c r="C62" s="605"/>
      <c r="D62" s="605"/>
      <c r="E62" s="605"/>
      <c r="F62" s="605"/>
      <c r="G62" s="605" t="s">
        <v>199</v>
      </c>
      <c r="H62" s="605"/>
      <c r="I62" s="605"/>
      <c r="J62" s="256"/>
      <c r="K62" s="421"/>
      <c r="L62" s="256">
        <f t="shared" si="4"/>
        <v>0</v>
      </c>
      <c r="M62" s="421"/>
      <c r="N62" s="277"/>
      <c r="O62" s="277"/>
      <c r="P62" s="277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  <c r="AY62" s="278"/>
      <c r="AZ62" s="278"/>
      <c r="BA62" s="279"/>
      <c r="BB62" s="279"/>
      <c r="AJY62" s="11"/>
    </row>
    <row r="63" spans="1:961" s="10" customFormat="1" ht="64.5" customHeight="1" x14ac:dyDescent="0.25">
      <c r="A63" s="604"/>
      <c r="B63" s="558" t="s">
        <v>0</v>
      </c>
      <c r="C63" s="558" t="s">
        <v>250</v>
      </c>
      <c r="D63" s="558" t="s">
        <v>251</v>
      </c>
      <c r="E63" s="558" t="s">
        <v>200</v>
      </c>
      <c r="F63" s="558" t="s">
        <v>252</v>
      </c>
      <c r="G63" s="558" t="s">
        <v>201</v>
      </c>
      <c r="H63" s="559" t="s">
        <v>251</v>
      </c>
      <c r="I63" s="558" t="s">
        <v>202</v>
      </c>
      <c r="J63" s="256"/>
      <c r="K63" s="421"/>
      <c r="L63" s="256" t="e">
        <f t="shared" si="4"/>
        <v>#VALUE!</v>
      </c>
      <c r="M63" s="421"/>
      <c r="N63" s="277"/>
      <c r="O63" s="277"/>
      <c r="P63" s="277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  <c r="AX63" s="278"/>
      <c r="AY63" s="278"/>
      <c r="AZ63" s="278"/>
      <c r="BA63" s="279"/>
      <c r="BB63" s="279"/>
      <c r="AJY63" s="11"/>
    </row>
    <row r="64" spans="1:961" s="18" customFormat="1" ht="74.25" customHeight="1" x14ac:dyDescent="0.25">
      <c r="A64" s="211" t="s">
        <v>34</v>
      </c>
      <c r="B64" s="567" t="s">
        <v>35</v>
      </c>
      <c r="C64" s="203">
        <f>C65+C66</f>
        <v>3380459</v>
      </c>
      <c r="D64" s="203">
        <f>D65+D66</f>
        <v>3244714.2</v>
      </c>
      <c r="E64" s="203">
        <f>E65+E66</f>
        <v>135744.79999999981</v>
      </c>
      <c r="F64" s="186">
        <f>D64/C64*100</f>
        <v>95.984426966870487</v>
      </c>
      <c r="G64" s="203">
        <f>G65+G66</f>
        <v>3380459</v>
      </c>
      <c r="H64" s="203">
        <f>H65+H66</f>
        <v>3244714.2</v>
      </c>
      <c r="I64" s="203">
        <f>H64/G64*100</f>
        <v>95.984426966870487</v>
      </c>
      <c r="J64" s="256">
        <f t="shared" ref="J64:J76" si="25">G64-H64</f>
        <v>135744.79999999981</v>
      </c>
      <c r="K64" s="421">
        <f t="shared" ref="K64:K76" si="26">C64</f>
        <v>3380459</v>
      </c>
      <c r="L64" s="256">
        <f t="shared" si="4"/>
        <v>0</v>
      </c>
      <c r="M64" s="421">
        <f t="shared" si="13"/>
        <v>3380459</v>
      </c>
      <c r="N64" s="311"/>
      <c r="O64" s="311"/>
      <c r="P64" s="311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299"/>
      <c r="AY64" s="299"/>
      <c r="AZ64" s="299"/>
      <c r="BA64" s="302"/>
      <c r="BB64" s="302"/>
    </row>
    <row r="65" spans="1:961" s="25" customFormat="1" ht="43.5" customHeight="1" x14ac:dyDescent="0.3">
      <c r="A65" s="28" t="s">
        <v>32</v>
      </c>
      <c r="B65" s="569">
        <v>2260061</v>
      </c>
      <c r="C65" s="495">
        <v>3380459</v>
      </c>
      <c r="D65" s="177">
        <f>H65</f>
        <v>3244714.2</v>
      </c>
      <c r="E65" s="177">
        <f>C65-D65</f>
        <v>135744.79999999981</v>
      </c>
      <c r="F65" s="175">
        <f>D65/C65*100</f>
        <v>95.984426966870487</v>
      </c>
      <c r="G65" s="177">
        <v>3380459</v>
      </c>
      <c r="H65" s="177">
        <v>3244714.2</v>
      </c>
      <c r="I65" s="177">
        <f t="shared" ref="I65:I75" si="27">H65/G65*100</f>
        <v>95.984426966870487</v>
      </c>
      <c r="J65" s="256">
        <f t="shared" si="25"/>
        <v>135744.79999999981</v>
      </c>
      <c r="K65" s="421">
        <f t="shared" si="26"/>
        <v>3380459</v>
      </c>
      <c r="L65" s="256">
        <f t="shared" si="4"/>
        <v>0</v>
      </c>
      <c r="M65" s="421">
        <f t="shared" si="13"/>
        <v>3380459</v>
      </c>
      <c r="N65" s="298"/>
      <c r="O65" s="298"/>
      <c r="P65" s="298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300"/>
      <c r="BB65" s="300"/>
    </row>
    <row r="66" spans="1:961" s="25" customFormat="1" ht="43.5" customHeight="1" x14ac:dyDescent="0.3">
      <c r="A66" s="28" t="s">
        <v>33</v>
      </c>
      <c r="B66" s="569">
        <v>3420000</v>
      </c>
      <c r="C66" s="495"/>
      <c r="D66" s="177">
        <f>H66</f>
        <v>0</v>
      </c>
      <c r="E66" s="177">
        <f>C66-D66</f>
        <v>0</v>
      </c>
      <c r="F66" s="175" t="e">
        <f t="shared" ref="F66:F75" si="28">D66/C66*100</f>
        <v>#DIV/0!</v>
      </c>
      <c r="G66" s="177"/>
      <c r="H66" s="177"/>
      <c r="I66" s="177" t="e">
        <f t="shared" si="27"/>
        <v>#DIV/0!</v>
      </c>
      <c r="J66" s="256">
        <f t="shared" si="25"/>
        <v>0</v>
      </c>
      <c r="K66" s="421">
        <f t="shared" si="26"/>
        <v>0</v>
      </c>
      <c r="L66" s="256">
        <f t="shared" si="4"/>
        <v>0</v>
      </c>
      <c r="M66" s="421">
        <f t="shared" si="13"/>
        <v>0</v>
      </c>
      <c r="N66" s="298"/>
      <c r="O66" s="298"/>
      <c r="P66" s="298"/>
      <c r="Q66" s="299"/>
      <c r="R66" s="299"/>
      <c r="S66" s="299"/>
      <c r="T66" s="299"/>
      <c r="U66" s="299"/>
      <c r="V66" s="299"/>
      <c r="W66" s="299"/>
      <c r="X66" s="299"/>
      <c r="Y66" s="299"/>
      <c r="Z66" s="299"/>
      <c r="AA66" s="299"/>
      <c r="AB66" s="299"/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99"/>
      <c r="AV66" s="299"/>
      <c r="AW66" s="299"/>
      <c r="AX66" s="299"/>
      <c r="AY66" s="299"/>
      <c r="AZ66" s="299"/>
      <c r="BA66" s="300"/>
      <c r="BB66" s="300"/>
    </row>
    <row r="67" spans="1:961" s="18" customFormat="1" ht="93.75" customHeight="1" x14ac:dyDescent="0.25">
      <c r="A67" s="211" t="s">
        <v>36</v>
      </c>
      <c r="B67" s="567" t="s">
        <v>259</v>
      </c>
      <c r="C67" s="203">
        <f>C68+C69</f>
        <v>2449960</v>
      </c>
      <c r="D67" s="203">
        <f>D68+D69</f>
        <v>2447235.94</v>
      </c>
      <c r="E67" s="203">
        <f>E68+E69</f>
        <v>2724.0600000000559</v>
      </c>
      <c r="F67" s="186">
        <f t="shared" si="28"/>
        <v>99.888812062237747</v>
      </c>
      <c r="G67" s="203">
        <f>G68+G69</f>
        <v>2449960</v>
      </c>
      <c r="H67" s="203">
        <f>H68+H69</f>
        <v>2447235.94</v>
      </c>
      <c r="I67" s="203">
        <f t="shared" si="27"/>
        <v>99.888812062237747</v>
      </c>
      <c r="J67" s="256">
        <f t="shared" si="25"/>
        <v>2724.0600000000559</v>
      </c>
      <c r="K67" s="421">
        <f t="shared" si="26"/>
        <v>2449960</v>
      </c>
      <c r="L67" s="256">
        <f t="shared" si="4"/>
        <v>0</v>
      </c>
      <c r="M67" s="421">
        <f t="shared" si="13"/>
        <v>2449960</v>
      </c>
      <c r="N67" s="311"/>
      <c r="O67" s="311"/>
      <c r="P67" s="311"/>
      <c r="Q67" s="299"/>
      <c r="R67" s="299"/>
      <c r="S67" s="299"/>
      <c r="T67" s="299"/>
      <c r="U67" s="299"/>
      <c r="V67" s="299"/>
      <c r="W67" s="299"/>
      <c r="X67" s="299"/>
      <c r="Y67" s="299"/>
      <c r="Z67" s="299"/>
      <c r="AA67" s="299"/>
      <c r="AB67" s="299"/>
      <c r="AC67" s="299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99"/>
      <c r="AV67" s="299"/>
      <c r="AW67" s="299"/>
      <c r="AX67" s="299"/>
      <c r="AY67" s="299"/>
      <c r="AZ67" s="299"/>
      <c r="BA67" s="302"/>
      <c r="BB67" s="302"/>
    </row>
    <row r="68" spans="1:961" s="25" customFormat="1" ht="43.5" customHeight="1" x14ac:dyDescent="0.3">
      <c r="A68" s="28" t="s">
        <v>37</v>
      </c>
      <c r="B68" s="569" t="s">
        <v>38</v>
      </c>
      <c r="C68" s="495">
        <v>1881689.71</v>
      </c>
      <c r="D68" s="177">
        <f>H68</f>
        <v>1879598.23</v>
      </c>
      <c r="E68" s="177">
        <f>C68-D68</f>
        <v>2091.4799999999814</v>
      </c>
      <c r="F68" s="175">
        <f t="shared" si="28"/>
        <v>99.88885096257448</v>
      </c>
      <c r="G68" s="495">
        <f>C68</f>
        <v>1881689.71</v>
      </c>
      <c r="H68" s="177">
        <v>1879598.23</v>
      </c>
      <c r="I68" s="177">
        <f t="shared" si="27"/>
        <v>99.88885096257448</v>
      </c>
      <c r="J68" s="256">
        <f t="shared" si="25"/>
        <v>2091.4799999999814</v>
      </c>
      <c r="K68" s="421">
        <f t="shared" si="26"/>
        <v>1881689.71</v>
      </c>
      <c r="L68" s="256">
        <f t="shared" si="4"/>
        <v>0</v>
      </c>
      <c r="M68" s="421">
        <f t="shared" si="13"/>
        <v>1881689.71</v>
      </c>
      <c r="N68" s="298"/>
      <c r="O68" s="298"/>
      <c r="P68" s="298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300"/>
      <c r="BB68" s="300"/>
    </row>
    <row r="69" spans="1:961" s="25" customFormat="1" ht="53.25" customHeight="1" x14ac:dyDescent="0.3">
      <c r="A69" s="28" t="s">
        <v>167</v>
      </c>
      <c r="B69" s="569" t="s">
        <v>39</v>
      </c>
      <c r="C69" s="495">
        <v>568270.29</v>
      </c>
      <c r="D69" s="177">
        <f>H69</f>
        <v>567637.71</v>
      </c>
      <c r="E69" s="177">
        <f>C69-D69</f>
        <v>632.58000000007451</v>
      </c>
      <c r="F69" s="175">
        <f t="shared" si="28"/>
        <v>99.888683253175159</v>
      </c>
      <c r="G69" s="495">
        <f>C69</f>
        <v>568270.29</v>
      </c>
      <c r="H69" s="177">
        <v>567637.71</v>
      </c>
      <c r="I69" s="177">
        <f t="shared" si="27"/>
        <v>99.888683253175159</v>
      </c>
      <c r="J69" s="256">
        <f t="shared" si="25"/>
        <v>632.58000000007451</v>
      </c>
      <c r="K69" s="421">
        <f t="shared" si="26"/>
        <v>568270.29</v>
      </c>
      <c r="L69" s="256">
        <f t="shared" si="4"/>
        <v>0</v>
      </c>
      <c r="M69" s="421">
        <f t="shared" si="13"/>
        <v>568270.29</v>
      </c>
      <c r="N69" s="298"/>
      <c r="O69" s="298"/>
      <c r="P69" s="298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99"/>
      <c r="AV69" s="299"/>
      <c r="AW69" s="299"/>
      <c r="AX69" s="299"/>
      <c r="AY69" s="299"/>
      <c r="AZ69" s="299"/>
      <c r="BA69" s="300"/>
      <c r="BB69" s="300"/>
    </row>
    <row r="70" spans="1:961" s="18" customFormat="1" ht="93.75" customHeight="1" x14ac:dyDescent="0.25">
      <c r="A70" s="211" t="s">
        <v>228</v>
      </c>
      <c r="B70" s="567" t="s">
        <v>253</v>
      </c>
      <c r="C70" s="203">
        <f>C71+C72</f>
        <v>233009.54</v>
      </c>
      <c r="D70" s="203">
        <f>D71+D72</f>
        <v>233009.54</v>
      </c>
      <c r="E70" s="203">
        <f>E71+E72</f>
        <v>0</v>
      </c>
      <c r="F70" s="186">
        <f t="shared" si="28"/>
        <v>100</v>
      </c>
      <c r="G70" s="203">
        <f>G71+G72</f>
        <v>233009.54</v>
      </c>
      <c r="H70" s="203">
        <f>H71+H72</f>
        <v>233009.54</v>
      </c>
      <c r="I70" s="203">
        <f t="shared" si="27"/>
        <v>100</v>
      </c>
      <c r="J70" s="256">
        <f t="shared" si="25"/>
        <v>0</v>
      </c>
      <c r="K70" s="421">
        <f t="shared" si="26"/>
        <v>233009.54</v>
      </c>
      <c r="L70" s="256">
        <f t="shared" ref="L70:L133" si="29">H70-D70</f>
        <v>0</v>
      </c>
      <c r="M70" s="421">
        <f t="shared" si="13"/>
        <v>233009.54</v>
      </c>
      <c r="N70" s="311"/>
      <c r="O70" s="311"/>
      <c r="P70" s="311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302"/>
      <c r="BB70" s="302"/>
    </row>
    <row r="71" spans="1:961" s="25" customFormat="1" ht="43.5" customHeight="1" x14ac:dyDescent="0.3">
      <c r="A71" s="28" t="s">
        <v>166</v>
      </c>
      <c r="B71" s="569" t="s">
        <v>38</v>
      </c>
      <c r="C71" s="495">
        <v>178964.19</v>
      </c>
      <c r="D71" s="177">
        <f>H71</f>
        <v>178964.19</v>
      </c>
      <c r="E71" s="177">
        <f>C71-D71</f>
        <v>0</v>
      </c>
      <c r="F71" s="175">
        <f t="shared" si="28"/>
        <v>100</v>
      </c>
      <c r="G71" s="495">
        <f>C71</f>
        <v>178964.19</v>
      </c>
      <c r="H71" s="177">
        <v>178964.19</v>
      </c>
      <c r="I71" s="177">
        <f t="shared" si="27"/>
        <v>100</v>
      </c>
      <c r="J71" s="256">
        <f t="shared" si="25"/>
        <v>0</v>
      </c>
      <c r="K71" s="421">
        <f t="shared" si="26"/>
        <v>178964.19</v>
      </c>
      <c r="L71" s="256">
        <f t="shared" si="29"/>
        <v>0</v>
      </c>
      <c r="M71" s="421">
        <f t="shared" si="13"/>
        <v>178964.19</v>
      </c>
      <c r="N71" s="298"/>
      <c r="O71" s="298"/>
      <c r="P71" s="298"/>
      <c r="Q71" s="299"/>
      <c r="R71" s="299"/>
      <c r="S71" s="299"/>
      <c r="T71" s="299"/>
      <c r="U71" s="299"/>
      <c r="V71" s="299"/>
      <c r="W71" s="299"/>
      <c r="X71" s="299"/>
      <c r="Y71" s="299"/>
      <c r="Z71" s="299"/>
      <c r="AA71" s="299"/>
      <c r="AB71" s="299"/>
      <c r="AC71" s="299"/>
      <c r="AD71" s="299"/>
      <c r="AE71" s="299"/>
      <c r="AF71" s="299"/>
      <c r="AG71" s="299"/>
      <c r="AH71" s="299"/>
      <c r="AI71" s="299"/>
      <c r="AJ71" s="299"/>
      <c r="AK71" s="299"/>
      <c r="AL71" s="299"/>
      <c r="AM71" s="299"/>
      <c r="AN71" s="299"/>
      <c r="AO71" s="299"/>
      <c r="AP71" s="299"/>
      <c r="AQ71" s="299"/>
      <c r="AR71" s="299"/>
      <c r="AS71" s="299"/>
      <c r="AT71" s="299"/>
      <c r="AU71" s="299"/>
      <c r="AV71" s="299"/>
      <c r="AW71" s="299"/>
      <c r="AX71" s="299"/>
      <c r="AY71" s="299"/>
      <c r="AZ71" s="299"/>
      <c r="BA71" s="300"/>
      <c r="BB71" s="300"/>
    </row>
    <row r="72" spans="1:961" s="25" customFormat="1" ht="53.25" customHeight="1" x14ac:dyDescent="0.3">
      <c r="A72" s="28" t="s">
        <v>167</v>
      </c>
      <c r="B72" s="569" t="s">
        <v>39</v>
      </c>
      <c r="C72" s="495">
        <v>54045.35</v>
      </c>
      <c r="D72" s="177">
        <f>H72</f>
        <v>54045.35</v>
      </c>
      <c r="E72" s="177">
        <f>C72-D72</f>
        <v>0</v>
      </c>
      <c r="F72" s="175">
        <f t="shared" si="28"/>
        <v>100</v>
      </c>
      <c r="G72" s="495">
        <f>C72</f>
        <v>54045.35</v>
      </c>
      <c r="H72" s="177">
        <v>54045.35</v>
      </c>
      <c r="I72" s="177">
        <f t="shared" si="27"/>
        <v>100</v>
      </c>
      <c r="J72" s="256">
        <f t="shared" si="25"/>
        <v>0</v>
      </c>
      <c r="K72" s="421">
        <f t="shared" si="26"/>
        <v>54045.35</v>
      </c>
      <c r="L72" s="256">
        <f t="shared" si="29"/>
        <v>0</v>
      </c>
      <c r="M72" s="421">
        <f t="shared" si="13"/>
        <v>54045.35</v>
      </c>
      <c r="N72" s="298"/>
      <c r="O72" s="298"/>
      <c r="P72" s="298"/>
      <c r="Q72" s="299"/>
      <c r="R72" s="299"/>
      <c r="S72" s="299"/>
      <c r="T72" s="299"/>
      <c r="U72" s="299"/>
      <c r="V72" s="299"/>
      <c r="W72" s="299"/>
      <c r="X72" s="299"/>
      <c r="Y72" s="299"/>
      <c r="Z72" s="299"/>
      <c r="AA72" s="299"/>
      <c r="AB72" s="299"/>
      <c r="AC72" s="299"/>
      <c r="AD72" s="299"/>
      <c r="AE72" s="299"/>
      <c r="AF72" s="299"/>
      <c r="AG72" s="299"/>
      <c r="AH72" s="299"/>
      <c r="AI72" s="299"/>
      <c r="AJ72" s="299"/>
      <c r="AK72" s="299"/>
      <c r="AL72" s="299"/>
      <c r="AM72" s="299"/>
      <c r="AN72" s="299"/>
      <c r="AO72" s="299"/>
      <c r="AP72" s="299"/>
      <c r="AQ72" s="299"/>
      <c r="AR72" s="299"/>
      <c r="AS72" s="299"/>
      <c r="AT72" s="299"/>
      <c r="AU72" s="299"/>
      <c r="AV72" s="299"/>
      <c r="AW72" s="299"/>
      <c r="AX72" s="299"/>
      <c r="AY72" s="299"/>
      <c r="AZ72" s="299"/>
      <c r="BA72" s="300"/>
      <c r="BB72" s="300"/>
    </row>
    <row r="73" spans="1:961" s="25" customFormat="1" ht="53.25" customHeight="1" x14ac:dyDescent="0.3">
      <c r="A73" s="602" t="s">
        <v>269</v>
      </c>
      <c r="B73" s="567" t="s">
        <v>268</v>
      </c>
      <c r="C73" s="203">
        <f>C74+C75</f>
        <v>26040</v>
      </c>
      <c r="D73" s="203">
        <f t="shared" ref="D73:H73" si="30">D74+D75</f>
        <v>23586.959999999999</v>
      </c>
      <c r="E73" s="203">
        <f>E74+E75</f>
        <v>2453.0400000000009</v>
      </c>
      <c r="F73" s="203">
        <f t="shared" si="30"/>
        <v>181.15950132450331</v>
      </c>
      <c r="G73" s="203">
        <f t="shared" si="30"/>
        <v>26040</v>
      </c>
      <c r="H73" s="203">
        <f t="shared" si="30"/>
        <v>23586.959999999999</v>
      </c>
      <c r="I73" s="601">
        <f t="shared" si="27"/>
        <v>90.579723502304148</v>
      </c>
      <c r="J73" s="256"/>
      <c r="K73" s="421"/>
      <c r="L73" s="256">
        <f t="shared" si="29"/>
        <v>0</v>
      </c>
      <c r="M73" s="421"/>
      <c r="N73" s="298"/>
      <c r="O73" s="298"/>
      <c r="P73" s="298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300"/>
      <c r="BB73" s="300"/>
    </row>
    <row r="74" spans="1:961" s="25" customFormat="1" ht="53.25" customHeight="1" x14ac:dyDescent="0.3">
      <c r="A74" s="28" t="s">
        <v>166</v>
      </c>
      <c r="B74" s="569" t="s">
        <v>38</v>
      </c>
      <c r="C74" s="495">
        <v>20000</v>
      </c>
      <c r="D74" s="177">
        <f>H74</f>
        <v>18115.939999999999</v>
      </c>
      <c r="E74" s="177">
        <f>C74-D74</f>
        <v>1884.0600000000013</v>
      </c>
      <c r="F74" s="175">
        <f t="shared" si="28"/>
        <v>90.579700000000003</v>
      </c>
      <c r="G74" s="495">
        <v>20000</v>
      </c>
      <c r="H74" s="177">
        <v>18115.939999999999</v>
      </c>
      <c r="I74" s="177">
        <f t="shared" si="27"/>
        <v>90.579700000000003</v>
      </c>
      <c r="J74" s="256"/>
      <c r="K74" s="421"/>
      <c r="L74" s="256">
        <f t="shared" si="29"/>
        <v>0</v>
      </c>
      <c r="M74" s="421"/>
      <c r="N74" s="298"/>
      <c r="O74" s="298"/>
      <c r="P74" s="298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99"/>
      <c r="AV74" s="299"/>
      <c r="AW74" s="299"/>
      <c r="AX74" s="299"/>
      <c r="AY74" s="299"/>
      <c r="AZ74" s="299"/>
      <c r="BA74" s="300"/>
      <c r="BB74" s="300"/>
    </row>
    <row r="75" spans="1:961" s="25" customFormat="1" ht="53.25" customHeight="1" x14ac:dyDescent="0.3">
      <c r="A75" s="28" t="s">
        <v>167</v>
      </c>
      <c r="B75" s="569" t="s">
        <v>39</v>
      </c>
      <c r="C75" s="495">
        <v>6040</v>
      </c>
      <c r="D75" s="177">
        <f>H75</f>
        <v>5471.02</v>
      </c>
      <c r="E75" s="177">
        <f>C75-D75</f>
        <v>568.97999999999956</v>
      </c>
      <c r="F75" s="175">
        <f t="shared" si="28"/>
        <v>90.579801324503322</v>
      </c>
      <c r="G75" s="495">
        <v>6040</v>
      </c>
      <c r="H75" s="177">
        <v>5471.02</v>
      </c>
      <c r="I75" s="177">
        <f t="shared" si="27"/>
        <v>90.579801324503322</v>
      </c>
      <c r="J75" s="256"/>
      <c r="K75" s="421"/>
      <c r="L75" s="256">
        <f t="shared" si="29"/>
        <v>0</v>
      </c>
      <c r="M75" s="421"/>
      <c r="N75" s="298"/>
      <c r="O75" s="298"/>
      <c r="P75" s="298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300"/>
      <c r="BB75" s="300"/>
    </row>
    <row r="76" spans="1:961" s="27" customFormat="1" ht="36" customHeight="1" x14ac:dyDescent="0.25">
      <c r="A76" s="103" t="s">
        <v>222</v>
      </c>
      <c r="B76" s="578">
        <v>612</v>
      </c>
      <c r="C76" s="179">
        <f>C64+C67+C70+C73</f>
        <v>6089468.54</v>
      </c>
      <c r="D76" s="179">
        <f t="shared" ref="D76:H76" si="31">D64+D67+D70+D73</f>
        <v>5948546.6400000006</v>
      </c>
      <c r="E76" s="179">
        <f t="shared" si="31"/>
        <v>140921.89999999988</v>
      </c>
      <c r="F76" s="179">
        <f t="shared" si="31"/>
        <v>477.03274035361153</v>
      </c>
      <c r="G76" s="179">
        <f t="shared" si="31"/>
        <v>6089468.54</v>
      </c>
      <c r="H76" s="179">
        <f t="shared" si="31"/>
        <v>5948546.6400000006</v>
      </c>
      <c r="I76" s="179">
        <f>H76/G76*100</f>
        <v>97.685809540285433</v>
      </c>
      <c r="J76" s="256">
        <f t="shared" si="25"/>
        <v>140921.89999999944</v>
      </c>
      <c r="K76" s="421">
        <f t="shared" si="26"/>
        <v>6089468.54</v>
      </c>
      <c r="L76" s="256">
        <f t="shared" si="29"/>
        <v>0</v>
      </c>
      <c r="M76" s="421">
        <f t="shared" si="13"/>
        <v>6089468.54</v>
      </c>
      <c r="N76" s="310"/>
      <c r="O76" s="310"/>
      <c r="P76" s="310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299"/>
      <c r="AW76" s="299"/>
      <c r="AX76" s="299"/>
      <c r="AY76" s="299"/>
      <c r="AZ76" s="299"/>
      <c r="BA76" s="309"/>
      <c r="BB76" s="309"/>
    </row>
    <row r="77" spans="1:961" s="10" customFormat="1" ht="30" customHeight="1" x14ac:dyDescent="0.25">
      <c r="A77" s="604" t="s">
        <v>195</v>
      </c>
      <c r="B77" s="605" t="s">
        <v>237</v>
      </c>
      <c r="C77" s="605"/>
      <c r="D77" s="605"/>
      <c r="E77" s="605"/>
      <c r="F77" s="605"/>
      <c r="G77" s="605" t="s">
        <v>199</v>
      </c>
      <c r="H77" s="605"/>
      <c r="I77" s="605"/>
      <c r="J77" s="256"/>
      <c r="K77" s="421"/>
      <c r="L77" s="256">
        <f t="shared" si="29"/>
        <v>0</v>
      </c>
      <c r="M77" s="421"/>
      <c r="N77" s="277"/>
      <c r="O77" s="277"/>
      <c r="P77" s="277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9"/>
      <c r="BB77" s="279"/>
      <c r="AJY77" s="11"/>
    </row>
    <row r="78" spans="1:961" s="10" customFormat="1" ht="64.5" customHeight="1" x14ac:dyDescent="0.25">
      <c r="A78" s="604"/>
      <c r="B78" s="558" t="s">
        <v>0</v>
      </c>
      <c r="C78" s="558" t="s">
        <v>250</v>
      </c>
      <c r="D78" s="558" t="s">
        <v>251</v>
      </c>
      <c r="E78" s="558" t="s">
        <v>200</v>
      </c>
      <c r="F78" s="558" t="s">
        <v>252</v>
      </c>
      <c r="G78" s="558" t="s">
        <v>201</v>
      </c>
      <c r="H78" s="559" t="s">
        <v>251</v>
      </c>
      <c r="I78" s="558" t="s">
        <v>202</v>
      </c>
      <c r="J78" s="256"/>
      <c r="K78" s="421"/>
      <c r="L78" s="256" t="e">
        <f t="shared" si="29"/>
        <v>#VALUE!</v>
      </c>
      <c r="M78" s="421"/>
      <c r="N78" s="277"/>
      <c r="O78" s="277"/>
      <c r="P78" s="277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9"/>
      <c r="BB78" s="279"/>
      <c r="AJY78" s="11"/>
    </row>
    <row r="79" spans="1:961" s="212" customFormat="1" ht="24" customHeight="1" x14ac:dyDescent="0.3">
      <c r="A79" s="29" t="s">
        <v>148</v>
      </c>
      <c r="B79" s="454" t="s">
        <v>169</v>
      </c>
      <c r="C79" s="455">
        <f>C82+C87+C89+C90+C97+C109+C122+C123+C81</f>
        <v>3815544.2800000003</v>
      </c>
      <c r="D79" s="455">
        <f>D82+D87+D89+D90+D97+D109+D122+D123+D81</f>
        <v>3814264.54</v>
      </c>
      <c r="E79" s="455">
        <f>E82+E87+E89+E90+E97+E109+E122+E123+E81</f>
        <v>1279.7399999999525</v>
      </c>
      <c r="F79" s="488">
        <f>D79/C79*100</f>
        <v>99.966459830994282</v>
      </c>
      <c r="G79" s="455">
        <f>G82+G87+G89+G90+G97+G109+G122+G123+G81</f>
        <v>3815544.2800000003</v>
      </c>
      <c r="H79" s="455">
        <f>H82+H87+H89+H90+H97+H109+H122+H123+H81</f>
        <v>3814264.54</v>
      </c>
      <c r="I79" s="455">
        <f t="shared" ref="I79:I148" si="32">H79/G79*100</f>
        <v>99.966459830994282</v>
      </c>
      <c r="J79" s="256">
        <f t="shared" ref="J79:J98" si="33">G79-H79</f>
        <v>1279.7400000002235</v>
      </c>
      <c r="K79" s="421">
        <f t="shared" ref="K79:K98" si="34">C79</f>
        <v>3815544.2800000003</v>
      </c>
      <c r="L79" s="256">
        <f t="shared" si="29"/>
        <v>0</v>
      </c>
      <c r="M79" s="421">
        <f t="shared" si="13"/>
        <v>3815544.2800000003</v>
      </c>
      <c r="N79" s="312"/>
      <c r="O79" s="312"/>
      <c r="P79" s="312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13"/>
      <c r="BB79" s="313"/>
    </row>
    <row r="80" spans="1:961" s="212" customFormat="1" ht="31.5" customHeight="1" x14ac:dyDescent="0.25">
      <c r="A80" s="116" t="s">
        <v>143</v>
      </c>
      <c r="B80" s="139" t="s">
        <v>265</v>
      </c>
      <c r="C80" s="84">
        <f>C81</f>
        <v>0</v>
      </c>
      <c r="D80" s="84">
        <f>D81</f>
        <v>0</v>
      </c>
      <c r="E80" s="84">
        <f>E81</f>
        <v>0</v>
      </c>
      <c r="F80" s="184" t="e">
        <f>D80/C80*100</f>
        <v>#DIV/0!</v>
      </c>
      <c r="G80" s="84">
        <f>G81</f>
        <v>0</v>
      </c>
      <c r="H80" s="84">
        <f>H81</f>
        <v>0</v>
      </c>
      <c r="I80" s="84" t="e">
        <f t="shared" si="32"/>
        <v>#DIV/0!</v>
      </c>
      <c r="J80" s="256">
        <f t="shared" si="33"/>
        <v>0</v>
      </c>
      <c r="K80" s="421">
        <f t="shared" si="34"/>
        <v>0</v>
      </c>
      <c r="L80" s="256">
        <f t="shared" si="29"/>
        <v>0</v>
      </c>
      <c r="M80" s="421">
        <f t="shared" si="13"/>
        <v>0</v>
      </c>
      <c r="N80" s="314"/>
      <c r="O80" s="314"/>
      <c r="P80" s="31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13"/>
      <c r="BB80" s="313"/>
    </row>
    <row r="81" spans="1:961" s="34" customFormat="1" ht="52.5" customHeight="1" x14ac:dyDescent="0.3">
      <c r="A81" s="104" t="s">
        <v>137</v>
      </c>
      <c r="B81" s="138" t="s">
        <v>136</v>
      </c>
      <c r="C81" s="496"/>
      <c r="D81" s="93">
        <f>H81</f>
        <v>0</v>
      </c>
      <c r="E81" s="93">
        <f>C81-D81</f>
        <v>0</v>
      </c>
      <c r="F81" s="175" t="e">
        <f>D81/C81*100</f>
        <v>#DIV/0!</v>
      </c>
      <c r="G81" s="93"/>
      <c r="H81" s="93"/>
      <c r="I81" s="93" t="e">
        <f t="shared" si="32"/>
        <v>#DIV/0!</v>
      </c>
      <c r="J81" s="256">
        <f t="shared" si="33"/>
        <v>0</v>
      </c>
      <c r="K81" s="421">
        <f t="shared" si="34"/>
        <v>0</v>
      </c>
      <c r="L81" s="256">
        <f t="shared" si="29"/>
        <v>0</v>
      </c>
      <c r="M81" s="421">
        <f t="shared" si="13"/>
        <v>0</v>
      </c>
      <c r="N81" s="286"/>
      <c r="O81" s="286"/>
      <c r="P81" s="286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AJY81" s="35"/>
    </row>
    <row r="82" spans="1:961" s="213" customFormat="1" ht="24" customHeight="1" x14ac:dyDescent="0.3">
      <c r="A82" s="116" t="s">
        <v>144</v>
      </c>
      <c r="B82" s="139" t="s">
        <v>135</v>
      </c>
      <c r="C82" s="84">
        <f>SUM(C83:C85)</f>
        <v>23121.759999999998</v>
      </c>
      <c r="D82" s="84">
        <f>SUM(D83:D85)</f>
        <v>23121.759999999998</v>
      </c>
      <c r="E82" s="84">
        <f>SUM(E83:E85)</f>
        <v>0</v>
      </c>
      <c r="F82" s="184">
        <f t="shared" ref="F82:F152" si="35">D82/C82*100</f>
        <v>100</v>
      </c>
      <c r="G82" s="84">
        <f>SUM(G83:G85)</f>
        <v>23121.759999999998</v>
      </c>
      <c r="H82" s="84">
        <f>SUM(H83:H85)</f>
        <v>23121.759999999998</v>
      </c>
      <c r="I82" s="84">
        <f t="shared" si="32"/>
        <v>100</v>
      </c>
      <c r="J82" s="256">
        <f t="shared" si="33"/>
        <v>0</v>
      </c>
      <c r="K82" s="421">
        <f t="shared" si="34"/>
        <v>23121.759999999998</v>
      </c>
      <c r="L82" s="256">
        <f t="shared" si="29"/>
        <v>0</v>
      </c>
      <c r="M82" s="421">
        <f t="shared" si="13"/>
        <v>23121.759999999998</v>
      </c>
      <c r="N82" s="316"/>
      <c r="O82" s="316"/>
      <c r="P82" s="316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</row>
    <row r="83" spans="1:961" s="76" customFormat="1" ht="37.5" customHeight="1" x14ac:dyDescent="0.3">
      <c r="A83" s="104" t="s">
        <v>134</v>
      </c>
      <c r="B83" s="138" t="s">
        <v>133</v>
      </c>
      <c r="C83" s="545"/>
      <c r="D83" s="93">
        <f>H83</f>
        <v>0</v>
      </c>
      <c r="E83" s="93">
        <f>C83-D83</f>
        <v>0</v>
      </c>
      <c r="F83" s="175" t="e">
        <f t="shared" si="35"/>
        <v>#DIV/0!</v>
      </c>
      <c r="G83" s="93">
        <v>0</v>
      </c>
      <c r="H83" s="93"/>
      <c r="I83" s="93" t="e">
        <f t="shared" si="32"/>
        <v>#DIV/0!</v>
      </c>
      <c r="J83" s="256">
        <f t="shared" si="33"/>
        <v>0</v>
      </c>
      <c r="K83" s="421">
        <f t="shared" si="34"/>
        <v>0</v>
      </c>
      <c r="L83" s="256">
        <f t="shared" si="29"/>
        <v>0</v>
      </c>
      <c r="M83" s="421">
        <f t="shared" si="13"/>
        <v>0</v>
      </c>
      <c r="N83" s="286"/>
      <c r="O83" s="286"/>
      <c r="P83" s="286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</row>
    <row r="84" spans="1:961" s="30" customFormat="1" ht="32.25" x14ac:dyDescent="0.3">
      <c r="A84" s="104" t="s">
        <v>40</v>
      </c>
      <c r="B84" s="140">
        <v>2210004</v>
      </c>
      <c r="C84" s="546">
        <v>5200</v>
      </c>
      <c r="D84" s="90">
        <f>H84</f>
        <v>5200</v>
      </c>
      <c r="E84" s="90">
        <f>C84-D84</f>
        <v>0</v>
      </c>
      <c r="F84" s="175">
        <f>D84/C84*100</f>
        <v>100</v>
      </c>
      <c r="G84" s="90">
        <v>5200</v>
      </c>
      <c r="H84" s="90">
        <v>5200</v>
      </c>
      <c r="I84" s="90">
        <f t="shared" si="32"/>
        <v>100</v>
      </c>
      <c r="J84" s="256">
        <f t="shared" si="33"/>
        <v>0</v>
      </c>
      <c r="K84" s="421">
        <f t="shared" si="34"/>
        <v>5200</v>
      </c>
      <c r="L84" s="256">
        <f t="shared" si="29"/>
        <v>0</v>
      </c>
      <c r="M84" s="421">
        <f t="shared" si="13"/>
        <v>5200</v>
      </c>
      <c r="N84" s="377"/>
      <c r="O84" s="377"/>
      <c r="P84" s="377"/>
      <c r="Q84" s="337"/>
      <c r="R84" s="337"/>
      <c r="S84" s="337"/>
      <c r="T84" s="337"/>
      <c r="U84" s="337"/>
      <c r="V84" s="337"/>
      <c r="W84" s="337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</row>
    <row r="85" spans="1:961" s="30" customFormat="1" ht="22.5" customHeight="1" x14ac:dyDescent="0.3">
      <c r="A85" s="104" t="s">
        <v>41</v>
      </c>
      <c r="B85" s="140">
        <v>2210005</v>
      </c>
      <c r="C85" s="546">
        <v>17921.759999999998</v>
      </c>
      <c r="D85" s="90">
        <f>H85</f>
        <v>17921.759999999998</v>
      </c>
      <c r="E85" s="90">
        <f>C85-D85</f>
        <v>0</v>
      </c>
      <c r="F85" s="175">
        <f>D85/C85*100</f>
        <v>100</v>
      </c>
      <c r="G85" s="90">
        <f>C85</f>
        <v>17921.759999999998</v>
      </c>
      <c r="H85" s="90">
        <v>17921.759999999998</v>
      </c>
      <c r="I85" s="90">
        <f t="shared" si="32"/>
        <v>100</v>
      </c>
      <c r="J85" s="256">
        <f t="shared" si="33"/>
        <v>0</v>
      </c>
      <c r="K85" s="421">
        <f t="shared" si="34"/>
        <v>17921.759999999998</v>
      </c>
      <c r="L85" s="256">
        <f t="shared" si="29"/>
        <v>0</v>
      </c>
      <c r="M85" s="421">
        <f t="shared" ref="M85:M155" si="36">K85-L85</f>
        <v>17921.759999999998</v>
      </c>
      <c r="N85" s="377"/>
      <c r="O85" s="377"/>
      <c r="P85" s="377"/>
      <c r="Q85" s="337"/>
      <c r="R85" s="337"/>
      <c r="S85" s="337"/>
      <c r="T85" s="337"/>
      <c r="U85" s="337"/>
      <c r="V85" s="337"/>
      <c r="W85" s="337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  <c r="BB85" s="319"/>
    </row>
    <row r="86" spans="1:961" s="30" customFormat="1" ht="22.5" customHeight="1" x14ac:dyDescent="0.3">
      <c r="A86" s="117" t="s">
        <v>149</v>
      </c>
      <c r="B86" s="141">
        <v>222</v>
      </c>
      <c r="C86" s="118">
        <f>C87</f>
        <v>0</v>
      </c>
      <c r="D86" s="118">
        <f>D87</f>
        <v>0</v>
      </c>
      <c r="E86" s="118">
        <f>E87</f>
        <v>0</v>
      </c>
      <c r="F86" s="184" t="e">
        <f t="shared" si="35"/>
        <v>#DIV/0!</v>
      </c>
      <c r="G86" s="118">
        <f>G87</f>
        <v>0</v>
      </c>
      <c r="H86" s="118">
        <f>H87</f>
        <v>0</v>
      </c>
      <c r="I86" s="118" t="e">
        <f t="shared" si="32"/>
        <v>#DIV/0!</v>
      </c>
      <c r="J86" s="256">
        <f t="shared" si="33"/>
        <v>0</v>
      </c>
      <c r="K86" s="421">
        <f t="shared" si="34"/>
        <v>0</v>
      </c>
      <c r="L86" s="256">
        <f t="shared" si="29"/>
        <v>0</v>
      </c>
      <c r="M86" s="421">
        <f t="shared" si="36"/>
        <v>0</v>
      </c>
      <c r="N86" s="320"/>
      <c r="O86" s="320"/>
      <c r="P86" s="320"/>
      <c r="Q86" s="337"/>
      <c r="R86" s="337"/>
      <c r="S86" s="337"/>
      <c r="T86" s="337"/>
      <c r="U86" s="337"/>
      <c r="V86" s="337"/>
      <c r="W86" s="337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  <c r="BB86" s="319"/>
    </row>
    <row r="87" spans="1:961" s="31" customFormat="1" ht="18.75" customHeight="1" x14ac:dyDescent="0.3">
      <c r="A87" s="104" t="s">
        <v>42</v>
      </c>
      <c r="B87" s="140">
        <v>2220000</v>
      </c>
      <c r="C87" s="498"/>
      <c r="D87" s="90">
        <f>H87</f>
        <v>0</v>
      </c>
      <c r="E87" s="90">
        <f>C87-D87</f>
        <v>0</v>
      </c>
      <c r="F87" s="175" t="e">
        <f t="shared" si="35"/>
        <v>#DIV/0!</v>
      </c>
      <c r="G87" s="90"/>
      <c r="H87" s="90"/>
      <c r="I87" s="90" t="e">
        <f t="shared" si="32"/>
        <v>#DIV/0!</v>
      </c>
      <c r="J87" s="256">
        <f t="shared" si="33"/>
        <v>0</v>
      </c>
      <c r="K87" s="421">
        <f t="shared" si="34"/>
        <v>0</v>
      </c>
      <c r="L87" s="256">
        <f t="shared" si="29"/>
        <v>0</v>
      </c>
      <c r="M87" s="421">
        <f t="shared" si="36"/>
        <v>0</v>
      </c>
      <c r="N87" s="377"/>
      <c r="O87" s="377"/>
      <c r="P87" s="377"/>
      <c r="Q87" s="337"/>
      <c r="R87" s="337"/>
      <c r="S87" s="337"/>
      <c r="T87" s="337"/>
      <c r="U87" s="337"/>
      <c r="V87" s="337"/>
      <c r="W87" s="337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21"/>
      <c r="BB87" s="321"/>
    </row>
    <row r="88" spans="1:961" s="31" customFormat="1" ht="18.75" customHeight="1" x14ac:dyDescent="0.3">
      <c r="A88" s="117" t="s">
        <v>150</v>
      </c>
      <c r="B88" s="141">
        <v>226</v>
      </c>
      <c r="C88" s="120">
        <f>C89</f>
        <v>19930.8</v>
      </c>
      <c r="D88" s="120">
        <f>D89</f>
        <v>19930.8</v>
      </c>
      <c r="E88" s="120">
        <f>E89</f>
        <v>0</v>
      </c>
      <c r="F88" s="184">
        <f t="shared" si="35"/>
        <v>100</v>
      </c>
      <c r="G88" s="120">
        <f>G89</f>
        <v>19930.8</v>
      </c>
      <c r="H88" s="120">
        <f>H89</f>
        <v>19930.8</v>
      </c>
      <c r="I88" s="120">
        <f t="shared" si="32"/>
        <v>100</v>
      </c>
      <c r="J88" s="256">
        <f t="shared" si="33"/>
        <v>0</v>
      </c>
      <c r="K88" s="421">
        <f t="shared" si="34"/>
        <v>19930.8</v>
      </c>
      <c r="L88" s="256">
        <f t="shared" si="29"/>
        <v>0</v>
      </c>
      <c r="M88" s="421">
        <f t="shared" si="36"/>
        <v>19930.8</v>
      </c>
      <c r="N88" s="322"/>
      <c r="O88" s="322"/>
      <c r="P88" s="322"/>
      <c r="Q88" s="337"/>
      <c r="R88" s="337"/>
      <c r="S88" s="337"/>
      <c r="T88" s="337"/>
      <c r="U88" s="337"/>
      <c r="V88" s="337"/>
      <c r="W88" s="337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21"/>
      <c r="BB88" s="321"/>
    </row>
    <row r="89" spans="1:961" s="32" customFormat="1" ht="23.25" customHeight="1" x14ac:dyDescent="0.3">
      <c r="A89" s="104" t="s">
        <v>43</v>
      </c>
      <c r="B89" s="142">
        <v>2260123</v>
      </c>
      <c r="C89" s="498">
        <v>19930.8</v>
      </c>
      <c r="D89" s="456">
        <f>H89</f>
        <v>19930.8</v>
      </c>
      <c r="E89" s="456">
        <f>C89-D89</f>
        <v>0</v>
      </c>
      <c r="F89" s="175">
        <f t="shared" si="35"/>
        <v>100</v>
      </c>
      <c r="G89" s="456">
        <f>C89</f>
        <v>19930.8</v>
      </c>
      <c r="H89" s="456">
        <v>19930.8</v>
      </c>
      <c r="I89" s="456">
        <f t="shared" si="32"/>
        <v>100</v>
      </c>
      <c r="J89" s="256">
        <f t="shared" si="33"/>
        <v>0</v>
      </c>
      <c r="K89" s="421">
        <f t="shared" si="34"/>
        <v>19930.8</v>
      </c>
      <c r="L89" s="256">
        <f t="shared" si="29"/>
        <v>0</v>
      </c>
      <c r="M89" s="421">
        <f t="shared" si="36"/>
        <v>19930.8</v>
      </c>
      <c r="N89" s="286"/>
      <c r="O89" s="286"/>
      <c r="P89" s="286"/>
      <c r="Q89" s="278"/>
      <c r="R89" s="278"/>
      <c r="S89" s="278"/>
      <c r="T89" s="278"/>
      <c r="U89" s="278"/>
      <c r="V89" s="278"/>
      <c r="W89" s="278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4"/>
      <c r="AK89" s="264"/>
      <c r="AL89" s="264"/>
      <c r="AM89" s="264"/>
      <c r="AN89" s="264"/>
      <c r="AO89" s="264"/>
      <c r="AP89" s="264"/>
      <c r="AQ89" s="264"/>
      <c r="AR89" s="264"/>
      <c r="AS89" s="264"/>
      <c r="AT89" s="264"/>
      <c r="AU89" s="264"/>
      <c r="AV89" s="264"/>
      <c r="AW89" s="264"/>
      <c r="AX89" s="264"/>
      <c r="AY89" s="264"/>
      <c r="AZ89" s="264"/>
      <c r="BA89" s="323"/>
      <c r="BB89" s="323"/>
      <c r="AJY89" s="33"/>
    </row>
    <row r="90" spans="1:961" s="213" customFormat="1" ht="18.75" customHeight="1" x14ac:dyDescent="0.3">
      <c r="A90" s="121" t="s">
        <v>44</v>
      </c>
      <c r="B90" s="143">
        <v>223</v>
      </c>
      <c r="C90" s="122">
        <f>SUM(C93:C96)</f>
        <v>949987.65</v>
      </c>
      <c r="D90" s="122">
        <f>SUM(D93:D96)</f>
        <v>948742.17</v>
      </c>
      <c r="E90" s="122">
        <f>SUM(E93:E96)</f>
        <v>1245.4799999999814</v>
      </c>
      <c r="F90" s="184">
        <f t="shared" ref="F90:F96" si="37">D90/C90*100</f>
        <v>99.868895137742058</v>
      </c>
      <c r="G90" s="122">
        <f>SUM(G93:G96)</f>
        <v>949987.65</v>
      </c>
      <c r="H90" s="122">
        <f>SUM(H93:H96)</f>
        <v>948742.17</v>
      </c>
      <c r="I90" s="122">
        <f t="shared" si="32"/>
        <v>99.868895137742058</v>
      </c>
      <c r="J90" s="256">
        <f t="shared" si="33"/>
        <v>1245.4799999999814</v>
      </c>
      <c r="K90" s="421">
        <f t="shared" si="34"/>
        <v>949987.65</v>
      </c>
      <c r="L90" s="256">
        <f t="shared" si="29"/>
        <v>0</v>
      </c>
      <c r="M90" s="421">
        <f t="shared" si="36"/>
        <v>949987.65</v>
      </c>
      <c r="N90" s="316"/>
      <c r="O90" s="316"/>
      <c r="P90" s="316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17"/>
      <c r="BB90" s="317"/>
    </row>
    <row r="91" spans="1:961" s="217" customFormat="1" ht="18.75" customHeight="1" x14ac:dyDescent="0.35">
      <c r="A91" s="214" t="s">
        <v>164</v>
      </c>
      <c r="B91" s="215" t="s">
        <v>151</v>
      </c>
      <c r="C91" s="216">
        <f>C94+C96</f>
        <v>195071</v>
      </c>
      <c r="D91" s="216">
        <f>D94+D96</f>
        <v>195071</v>
      </c>
      <c r="E91" s="216">
        <f t="shared" ref="E91:E110" si="38">C91-D91</f>
        <v>0</v>
      </c>
      <c r="F91" s="489">
        <f t="shared" si="37"/>
        <v>100</v>
      </c>
      <c r="G91" s="216">
        <f>G94+G96</f>
        <v>195071</v>
      </c>
      <c r="H91" s="216">
        <f>H94+H96</f>
        <v>195071</v>
      </c>
      <c r="I91" s="216">
        <f t="shared" ref="I91:I96" si="39">H91/G91*100</f>
        <v>100</v>
      </c>
      <c r="J91" s="256">
        <f t="shared" si="33"/>
        <v>0</v>
      </c>
      <c r="K91" s="421">
        <f t="shared" si="34"/>
        <v>195071</v>
      </c>
      <c r="L91" s="256">
        <f t="shared" si="29"/>
        <v>0</v>
      </c>
      <c r="M91" s="421">
        <f t="shared" si="36"/>
        <v>195071</v>
      </c>
      <c r="N91" s="324"/>
      <c r="O91" s="324"/>
      <c r="P91" s="324"/>
      <c r="Q91" s="325"/>
      <c r="R91" s="325"/>
      <c r="S91" s="325"/>
      <c r="T91" s="325"/>
      <c r="U91" s="325"/>
      <c r="V91" s="325"/>
      <c r="W91" s="325"/>
      <c r="X91" s="325"/>
      <c r="Y91" s="325"/>
      <c r="Z91" s="325"/>
      <c r="AA91" s="325"/>
      <c r="AB91" s="325"/>
      <c r="AC91" s="325"/>
      <c r="AD91" s="325"/>
      <c r="AE91" s="325"/>
      <c r="AF91" s="325"/>
      <c r="AG91" s="325"/>
      <c r="AH91" s="325"/>
      <c r="AI91" s="325"/>
      <c r="AJ91" s="325"/>
      <c r="AK91" s="325"/>
      <c r="AL91" s="325"/>
      <c r="AM91" s="325"/>
      <c r="AN91" s="325"/>
      <c r="AO91" s="325"/>
      <c r="AP91" s="325"/>
      <c r="AQ91" s="325"/>
      <c r="AR91" s="325"/>
      <c r="AS91" s="325"/>
      <c r="AT91" s="325"/>
      <c r="AU91" s="325"/>
      <c r="AV91" s="325"/>
      <c r="AW91" s="325"/>
      <c r="AX91" s="325"/>
      <c r="AY91" s="325"/>
      <c r="AZ91" s="325"/>
      <c r="BA91" s="325"/>
      <c r="BB91" s="325"/>
    </row>
    <row r="92" spans="1:961" s="217" customFormat="1" ht="18.75" customHeight="1" x14ac:dyDescent="0.35">
      <c r="A92" s="214" t="s">
        <v>165</v>
      </c>
      <c r="B92" s="215" t="s">
        <v>152</v>
      </c>
      <c r="C92" s="216">
        <f>C93+C95</f>
        <v>754916.65</v>
      </c>
      <c r="D92" s="216">
        <f>D93+D95</f>
        <v>753671.17</v>
      </c>
      <c r="E92" s="216">
        <f t="shared" si="38"/>
        <v>1245.4799999999814</v>
      </c>
      <c r="F92" s="489">
        <f t="shared" si="37"/>
        <v>99.835017547963744</v>
      </c>
      <c r="G92" s="216">
        <f>G93+G95</f>
        <v>754916.65</v>
      </c>
      <c r="H92" s="216">
        <f>H93+H95</f>
        <v>753671.17</v>
      </c>
      <c r="I92" s="216">
        <f t="shared" si="39"/>
        <v>99.835017547963744</v>
      </c>
      <c r="J92" s="256">
        <f t="shared" si="33"/>
        <v>1245.4799999999814</v>
      </c>
      <c r="K92" s="421">
        <f t="shared" si="34"/>
        <v>754916.65</v>
      </c>
      <c r="L92" s="256">
        <f t="shared" si="29"/>
        <v>0</v>
      </c>
      <c r="M92" s="421">
        <f t="shared" si="36"/>
        <v>754916.65</v>
      </c>
      <c r="N92" s="324"/>
      <c r="O92" s="324"/>
      <c r="P92" s="324"/>
      <c r="Q92" s="325"/>
      <c r="R92" s="325"/>
      <c r="S92" s="325"/>
      <c r="T92" s="325"/>
      <c r="U92" s="325"/>
      <c r="V92" s="325"/>
      <c r="W92" s="325"/>
      <c r="X92" s="325"/>
      <c r="Y92" s="325"/>
      <c r="Z92" s="325"/>
      <c r="AA92" s="325"/>
      <c r="AB92" s="325"/>
      <c r="AC92" s="325"/>
      <c r="AD92" s="325"/>
      <c r="AE92" s="325"/>
      <c r="AF92" s="325"/>
      <c r="AG92" s="325"/>
      <c r="AH92" s="325"/>
      <c r="AI92" s="325"/>
      <c r="AJ92" s="325"/>
      <c r="AK92" s="325"/>
      <c r="AL92" s="325"/>
      <c r="AM92" s="325"/>
      <c r="AN92" s="325"/>
      <c r="AO92" s="325"/>
      <c r="AP92" s="325"/>
      <c r="AQ92" s="325"/>
      <c r="AR92" s="325"/>
      <c r="AS92" s="325"/>
      <c r="AT92" s="325"/>
      <c r="AU92" s="325"/>
      <c r="AV92" s="325"/>
      <c r="AW92" s="325"/>
      <c r="AX92" s="325"/>
      <c r="AY92" s="325"/>
      <c r="AZ92" s="325"/>
      <c r="BA92" s="325"/>
      <c r="BB92" s="325"/>
    </row>
    <row r="93" spans="1:961" s="37" customFormat="1" ht="18.75" x14ac:dyDescent="0.3">
      <c r="A93" s="105" t="s">
        <v>45</v>
      </c>
      <c r="B93" s="237">
        <v>2413010</v>
      </c>
      <c r="C93" s="530">
        <v>517741.12</v>
      </c>
      <c r="D93" s="456">
        <f>H93</f>
        <v>516495.64</v>
      </c>
      <c r="E93" s="90">
        <f t="shared" si="38"/>
        <v>1245.4799999999814</v>
      </c>
      <c r="F93" s="175">
        <f t="shared" si="37"/>
        <v>99.759439621098664</v>
      </c>
      <c r="G93" s="90">
        <f>C93</f>
        <v>517741.12</v>
      </c>
      <c r="H93" s="90">
        <v>516495.64</v>
      </c>
      <c r="I93" s="90">
        <f t="shared" si="39"/>
        <v>99.759439621098664</v>
      </c>
      <c r="J93" s="256">
        <f t="shared" si="33"/>
        <v>1245.4799999999814</v>
      </c>
      <c r="K93" s="421">
        <f t="shared" si="34"/>
        <v>517741.12</v>
      </c>
      <c r="L93" s="256">
        <f t="shared" si="29"/>
        <v>0</v>
      </c>
      <c r="M93" s="421">
        <f t="shared" si="36"/>
        <v>517741.12</v>
      </c>
      <c r="N93" s="412"/>
      <c r="O93" s="412"/>
      <c r="P93" s="412"/>
      <c r="Q93" s="405"/>
      <c r="R93" s="405"/>
      <c r="S93" s="405"/>
      <c r="T93" s="405"/>
      <c r="U93" s="405"/>
      <c r="V93" s="405"/>
      <c r="W93" s="405"/>
      <c r="X93" s="326"/>
      <c r="Y93" s="326"/>
      <c r="Z93" s="326"/>
      <c r="AA93" s="326"/>
      <c r="AB93" s="326"/>
      <c r="AC93" s="326"/>
      <c r="AD93" s="326"/>
      <c r="AE93" s="326"/>
      <c r="AF93" s="326"/>
      <c r="AG93" s="326"/>
      <c r="AH93" s="326"/>
      <c r="AI93" s="326"/>
      <c r="AJ93" s="326"/>
      <c r="AK93" s="326"/>
      <c r="AL93" s="326"/>
      <c r="AM93" s="326"/>
      <c r="AN93" s="326"/>
      <c r="AO93" s="326"/>
      <c r="AP93" s="326"/>
      <c r="AQ93" s="326"/>
      <c r="AR93" s="326"/>
      <c r="AS93" s="326"/>
      <c r="AT93" s="326"/>
      <c r="AU93" s="326"/>
      <c r="AV93" s="326"/>
      <c r="AW93" s="326"/>
      <c r="AX93" s="326"/>
      <c r="AY93" s="326"/>
      <c r="AZ93" s="326"/>
      <c r="BA93" s="327"/>
      <c r="BB93" s="327"/>
    </row>
    <row r="94" spans="1:961" s="37" customFormat="1" ht="18.75" x14ac:dyDescent="0.3">
      <c r="A94" s="105" t="s">
        <v>46</v>
      </c>
      <c r="B94" s="237">
        <v>2413020</v>
      </c>
      <c r="C94" s="530">
        <v>114811</v>
      </c>
      <c r="D94" s="456">
        <f t="shared" ref="D94:D96" si="40">H94</f>
        <v>114811</v>
      </c>
      <c r="E94" s="90">
        <f t="shared" si="38"/>
        <v>0</v>
      </c>
      <c r="F94" s="175">
        <f t="shared" si="37"/>
        <v>100</v>
      </c>
      <c r="G94" s="90">
        <f t="shared" ref="G94:G96" si="41">C94</f>
        <v>114811</v>
      </c>
      <c r="H94" s="90">
        <v>114811</v>
      </c>
      <c r="I94" s="90">
        <f t="shared" si="39"/>
        <v>100</v>
      </c>
      <c r="J94" s="256">
        <f t="shared" si="33"/>
        <v>0</v>
      </c>
      <c r="K94" s="421">
        <f t="shared" si="34"/>
        <v>114811</v>
      </c>
      <c r="L94" s="256">
        <f t="shared" si="29"/>
        <v>0</v>
      </c>
      <c r="M94" s="421">
        <f t="shared" si="36"/>
        <v>114811</v>
      </c>
      <c r="N94" s="412"/>
      <c r="O94" s="412"/>
      <c r="P94" s="412"/>
      <c r="Q94" s="405"/>
      <c r="R94" s="405"/>
      <c r="S94" s="405"/>
      <c r="T94" s="405"/>
      <c r="U94" s="405"/>
      <c r="V94" s="405"/>
      <c r="W94" s="405"/>
      <c r="X94" s="326"/>
      <c r="Y94" s="326"/>
      <c r="Z94" s="326"/>
      <c r="AA94" s="326"/>
      <c r="AB94" s="326"/>
      <c r="AC94" s="326"/>
      <c r="AD94" s="326"/>
      <c r="AE94" s="326"/>
      <c r="AF94" s="326"/>
      <c r="AG94" s="326"/>
      <c r="AH94" s="326"/>
      <c r="AI94" s="326"/>
      <c r="AJ94" s="326"/>
      <c r="AK94" s="326"/>
      <c r="AL94" s="326"/>
      <c r="AM94" s="326"/>
      <c r="AN94" s="326"/>
      <c r="AO94" s="326"/>
      <c r="AP94" s="326"/>
      <c r="AQ94" s="326"/>
      <c r="AR94" s="326"/>
      <c r="AS94" s="326"/>
      <c r="AT94" s="326"/>
      <c r="AU94" s="326"/>
      <c r="AV94" s="326"/>
      <c r="AW94" s="326"/>
      <c r="AX94" s="326"/>
      <c r="AY94" s="326"/>
      <c r="AZ94" s="326"/>
      <c r="BA94" s="327"/>
      <c r="BB94" s="327"/>
    </row>
    <row r="95" spans="1:961" s="37" customFormat="1" ht="18.75" x14ac:dyDescent="0.3">
      <c r="A95" s="105" t="s">
        <v>47</v>
      </c>
      <c r="B95" s="237">
        <v>2413030</v>
      </c>
      <c r="C95" s="530">
        <v>237175.53</v>
      </c>
      <c r="D95" s="456">
        <f t="shared" si="40"/>
        <v>237175.53</v>
      </c>
      <c r="E95" s="90">
        <f t="shared" si="38"/>
        <v>0</v>
      </c>
      <c r="F95" s="175">
        <f t="shared" si="37"/>
        <v>100</v>
      </c>
      <c r="G95" s="90">
        <f t="shared" si="41"/>
        <v>237175.53</v>
      </c>
      <c r="H95" s="90">
        <v>237175.53</v>
      </c>
      <c r="I95" s="90">
        <f t="shared" si="39"/>
        <v>100</v>
      </c>
      <c r="J95" s="256">
        <f t="shared" si="33"/>
        <v>0</v>
      </c>
      <c r="K95" s="421">
        <f t="shared" si="34"/>
        <v>237175.53</v>
      </c>
      <c r="L95" s="256">
        <f t="shared" si="29"/>
        <v>0</v>
      </c>
      <c r="M95" s="421">
        <f t="shared" si="36"/>
        <v>237175.53</v>
      </c>
      <c r="N95" s="412"/>
      <c r="O95" s="412"/>
      <c r="P95" s="412"/>
      <c r="Q95" s="405"/>
      <c r="R95" s="405"/>
      <c r="S95" s="405"/>
      <c r="T95" s="405"/>
      <c r="U95" s="405"/>
      <c r="V95" s="405"/>
      <c r="W95" s="405"/>
      <c r="X95" s="326"/>
      <c r="Y95" s="326"/>
      <c r="Z95" s="326"/>
      <c r="AA95" s="326"/>
      <c r="AB95" s="326"/>
      <c r="AC95" s="326"/>
      <c r="AD95" s="326"/>
      <c r="AE95" s="326"/>
      <c r="AF95" s="326"/>
      <c r="AG95" s="326"/>
      <c r="AH95" s="326"/>
      <c r="AI95" s="326"/>
      <c r="AJ95" s="326"/>
      <c r="AK95" s="326"/>
      <c r="AL95" s="326"/>
      <c r="AM95" s="326"/>
      <c r="AN95" s="326"/>
      <c r="AO95" s="326"/>
      <c r="AP95" s="326"/>
      <c r="AQ95" s="326"/>
      <c r="AR95" s="326"/>
      <c r="AS95" s="326"/>
      <c r="AT95" s="326"/>
      <c r="AU95" s="326"/>
      <c r="AV95" s="326"/>
      <c r="AW95" s="326"/>
      <c r="AX95" s="326"/>
      <c r="AY95" s="326"/>
      <c r="AZ95" s="326"/>
      <c r="BA95" s="327"/>
      <c r="BB95" s="327"/>
    </row>
    <row r="96" spans="1:961" s="1" customFormat="1" ht="18.75" x14ac:dyDescent="0.3">
      <c r="A96" s="106" t="s">
        <v>48</v>
      </c>
      <c r="B96" s="237">
        <v>2413050</v>
      </c>
      <c r="C96" s="530">
        <v>80260</v>
      </c>
      <c r="D96" s="456">
        <f t="shared" si="40"/>
        <v>80260</v>
      </c>
      <c r="E96" s="90">
        <f t="shared" si="38"/>
        <v>0</v>
      </c>
      <c r="F96" s="175">
        <f t="shared" si="37"/>
        <v>100</v>
      </c>
      <c r="G96" s="90">
        <f t="shared" si="41"/>
        <v>80260</v>
      </c>
      <c r="H96" s="93">
        <v>80260</v>
      </c>
      <c r="I96" s="93">
        <f t="shared" si="39"/>
        <v>100</v>
      </c>
      <c r="J96" s="256">
        <f t="shared" si="33"/>
        <v>0</v>
      </c>
      <c r="K96" s="421">
        <f t="shared" si="34"/>
        <v>80260</v>
      </c>
      <c r="L96" s="256">
        <f t="shared" si="29"/>
        <v>0</v>
      </c>
      <c r="M96" s="421">
        <f t="shared" si="36"/>
        <v>80260</v>
      </c>
      <c r="N96" s="286"/>
      <c r="O96" s="286"/>
      <c r="P96" s="286"/>
      <c r="Q96" s="278"/>
      <c r="R96" s="278"/>
      <c r="S96" s="278"/>
      <c r="T96" s="278"/>
      <c r="U96" s="278"/>
      <c r="V96" s="278"/>
      <c r="W96" s="278"/>
      <c r="X96" s="328"/>
      <c r="Y96" s="328"/>
      <c r="Z96" s="328"/>
      <c r="AA96" s="328"/>
      <c r="AB96" s="328"/>
      <c r="AC96" s="328"/>
      <c r="AD96" s="328"/>
      <c r="AE96" s="328"/>
      <c r="AF96" s="328"/>
      <c r="AG96" s="328"/>
      <c r="AH96" s="328"/>
      <c r="AI96" s="328"/>
      <c r="AJ96" s="328"/>
      <c r="AK96" s="328"/>
      <c r="AL96" s="328"/>
      <c r="AM96" s="328"/>
      <c r="AN96" s="328"/>
      <c r="AO96" s="328"/>
      <c r="AP96" s="328"/>
      <c r="AQ96" s="328"/>
      <c r="AR96" s="328"/>
      <c r="AS96" s="328"/>
      <c r="AT96" s="328"/>
      <c r="AU96" s="328"/>
      <c r="AV96" s="328"/>
      <c r="AW96" s="328"/>
      <c r="AX96" s="328"/>
      <c r="AY96" s="328"/>
      <c r="AZ96" s="328"/>
      <c r="BA96" s="329"/>
      <c r="BB96" s="329"/>
      <c r="AJY96" s="38"/>
    </row>
    <row r="97" spans="1:960" s="40" customFormat="1" ht="27" customHeight="1" x14ac:dyDescent="0.3">
      <c r="A97" s="123" t="s">
        <v>13</v>
      </c>
      <c r="B97" s="143">
        <v>225</v>
      </c>
      <c r="C97" s="122">
        <f>SUM(C98:C108)</f>
        <v>345387.54</v>
      </c>
      <c r="D97" s="122">
        <f>SUM(D98:D108)</f>
        <v>345387.54000000004</v>
      </c>
      <c r="E97" s="122">
        <f>SUM(E98:E108)</f>
        <v>0</v>
      </c>
      <c r="F97" s="184">
        <f t="shared" si="35"/>
        <v>100.00000000000003</v>
      </c>
      <c r="G97" s="122">
        <f>SUM(G98:G108)</f>
        <v>345387.54</v>
      </c>
      <c r="H97" s="122">
        <f>SUM(H98:H108)</f>
        <v>345387.54000000004</v>
      </c>
      <c r="I97" s="122">
        <f t="shared" si="32"/>
        <v>100.00000000000003</v>
      </c>
      <c r="J97" s="256">
        <f t="shared" si="33"/>
        <v>0</v>
      </c>
      <c r="K97" s="421">
        <f t="shared" si="34"/>
        <v>345387.54</v>
      </c>
      <c r="L97" s="256">
        <f t="shared" si="29"/>
        <v>0</v>
      </c>
      <c r="M97" s="421">
        <f t="shared" si="36"/>
        <v>345387.54</v>
      </c>
      <c r="N97" s="316"/>
      <c r="O97" s="316"/>
      <c r="P97" s="316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1"/>
      <c r="BB97" s="331"/>
    </row>
    <row r="98" spans="1:960" s="42" customFormat="1" ht="20.25" customHeight="1" x14ac:dyDescent="0.3">
      <c r="A98" s="105" t="s">
        <v>49</v>
      </c>
      <c r="B98" s="237">
        <v>2250001</v>
      </c>
      <c r="C98" s="530">
        <v>24048</v>
      </c>
      <c r="D98" s="90">
        <f>H98</f>
        <v>24048</v>
      </c>
      <c r="E98" s="90">
        <f t="shared" si="38"/>
        <v>0</v>
      </c>
      <c r="F98" s="175">
        <f>D98/C98*100</f>
        <v>100</v>
      </c>
      <c r="G98" s="90">
        <v>24048</v>
      </c>
      <c r="H98" s="90">
        <v>24048</v>
      </c>
      <c r="I98" s="175">
        <f t="shared" si="32"/>
        <v>100</v>
      </c>
      <c r="J98" s="256">
        <f t="shared" si="33"/>
        <v>0</v>
      </c>
      <c r="K98" s="421">
        <f t="shared" si="34"/>
        <v>24048</v>
      </c>
      <c r="L98" s="256">
        <f t="shared" si="29"/>
        <v>0</v>
      </c>
      <c r="M98" s="421">
        <f t="shared" si="36"/>
        <v>24048</v>
      </c>
      <c r="N98" s="412"/>
      <c r="O98" s="412"/>
      <c r="P98" s="412"/>
      <c r="Q98" s="405"/>
      <c r="R98" s="405"/>
      <c r="S98" s="405"/>
      <c r="T98" s="405"/>
      <c r="U98" s="405"/>
      <c r="V98" s="405"/>
      <c r="W98" s="405"/>
      <c r="X98" s="332"/>
      <c r="Y98" s="332"/>
      <c r="Z98" s="332"/>
      <c r="AA98" s="332"/>
      <c r="AB98" s="332"/>
      <c r="AC98" s="332"/>
      <c r="AD98" s="332"/>
      <c r="AE98" s="332"/>
      <c r="AF98" s="332"/>
      <c r="AG98" s="332"/>
      <c r="AH98" s="332"/>
      <c r="AI98" s="332"/>
      <c r="AJ98" s="332"/>
      <c r="AK98" s="332"/>
      <c r="AL98" s="332"/>
      <c r="AM98" s="332"/>
      <c r="AN98" s="332"/>
      <c r="AO98" s="332"/>
      <c r="AP98" s="332"/>
      <c r="AQ98" s="332"/>
      <c r="AR98" s="332"/>
      <c r="AS98" s="332"/>
      <c r="AT98" s="332"/>
      <c r="AU98" s="332"/>
      <c r="AV98" s="332"/>
      <c r="AW98" s="332"/>
      <c r="AX98" s="332"/>
      <c r="AY98" s="332"/>
      <c r="AZ98" s="332"/>
      <c r="BA98" s="333"/>
      <c r="BB98" s="333"/>
    </row>
    <row r="99" spans="1:960" s="42" customFormat="1" ht="20.25" customHeight="1" x14ac:dyDescent="0.3">
      <c r="A99" s="547" t="s">
        <v>255</v>
      </c>
      <c r="B99" s="237">
        <v>2250067</v>
      </c>
      <c r="C99" s="530"/>
      <c r="D99" s="90">
        <f t="shared" ref="D99:D108" si="42">H99</f>
        <v>0</v>
      </c>
      <c r="E99" s="90">
        <f t="shared" ref="E99:E108" si="43">C99-D99</f>
        <v>0</v>
      </c>
      <c r="F99" s="175" t="e">
        <f t="shared" ref="F99:F108" si="44">D99/C99*100</f>
        <v>#DIV/0!</v>
      </c>
      <c r="G99" s="90">
        <v>0</v>
      </c>
      <c r="H99" s="90"/>
      <c r="I99" s="175" t="e">
        <f t="shared" si="32"/>
        <v>#DIV/0!</v>
      </c>
      <c r="J99" s="256"/>
      <c r="K99" s="421"/>
      <c r="L99" s="256">
        <f t="shared" si="29"/>
        <v>0</v>
      </c>
      <c r="M99" s="421"/>
      <c r="N99" s="412"/>
      <c r="O99" s="412"/>
      <c r="P99" s="412"/>
      <c r="Q99" s="405"/>
      <c r="R99" s="405"/>
      <c r="S99" s="405"/>
      <c r="T99" s="405"/>
      <c r="U99" s="405"/>
      <c r="V99" s="405"/>
      <c r="W99" s="405"/>
      <c r="X99" s="332"/>
      <c r="Y99" s="332"/>
      <c r="Z99" s="332"/>
      <c r="AA99" s="332"/>
      <c r="AB99" s="332"/>
      <c r="AC99" s="332"/>
      <c r="AD99" s="332"/>
      <c r="AE99" s="332"/>
      <c r="AF99" s="332"/>
      <c r="AG99" s="332"/>
      <c r="AH99" s="332"/>
      <c r="AI99" s="332"/>
      <c r="AJ99" s="332"/>
      <c r="AK99" s="332"/>
      <c r="AL99" s="332"/>
      <c r="AM99" s="332"/>
      <c r="AN99" s="332"/>
      <c r="AO99" s="332"/>
      <c r="AP99" s="332"/>
      <c r="AQ99" s="332"/>
      <c r="AR99" s="332"/>
      <c r="AS99" s="332"/>
      <c r="AT99" s="332"/>
      <c r="AU99" s="332"/>
      <c r="AV99" s="332"/>
      <c r="AW99" s="332"/>
      <c r="AX99" s="332"/>
      <c r="AY99" s="332"/>
      <c r="AZ99" s="332"/>
      <c r="BA99" s="333"/>
      <c r="BB99" s="333"/>
    </row>
    <row r="100" spans="1:960" ht="34.5" customHeight="1" x14ac:dyDescent="0.3">
      <c r="A100" s="43" t="s">
        <v>50</v>
      </c>
      <c r="B100" s="238">
        <v>2250106</v>
      </c>
      <c r="C100" s="530">
        <v>183742</v>
      </c>
      <c r="D100" s="90">
        <f t="shared" si="42"/>
        <v>183742</v>
      </c>
      <c r="E100" s="90">
        <f t="shared" si="43"/>
        <v>0</v>
      </c>
      <c r="F100" s="175">
        <f t="shared" si="44"/>
        <v>100</v>
      </c>
      <c r="G100" s="93">
        <v>183742</v>
      </c>
      <c r="H100" s="93">
        <v>183742</v>
      </c>
      <c r="I100" s="175">
        <f t="shared" si="32"/>
        <v>100</v>
      </c>
      <c r="J100" s="256">
        <f>G100-H100</f>
        <v>0</v>
      </c>
      <c r="K100" s="421">
        <f>C100</f>
        <v>183742</v>
      </c>
      <c r="L100" s="256">
        <f t="shared" si="29"/>
        <v>0</v>
      </c>
      <c r="M100" s="421">
        <f t="shared" si="36"/>
        <v>183742</v>
      </c>
      <c r="N100" s="286"/>
      <c r="O100" s="286"/>
      <c r="P100" s="286"/>
      <c r="Q100" s="278"/>
      <c r="R100" s="278"/>
      <c r="S100" s="278"/>
      <c r="T100" s="278"/>
      <c r="U100" s="278"/>
      <c r="V100" s="278"/>
      <c r="W100" s="278"/>
      <c r="X100" s="264"/>
      <c r="Y100" s="264"/>
      <c r="Z100" s="264"/>
      <c r="AA100" s="264"/>
      <c r="AB100" s="264"/>
      <c r="AC100" s="264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  <c r="AN100" s="264"/>
      <c r="AO100" s="264"/>
      <c r="AP100" s="264"/>
      <c r="AQ100" s="264"/>
      <c r="AR100" s="264"/>
      <c r="AS100" s="264"/>
      <c r="AT100" s="264"/>
      <c r="AU100" s="264"/>
      <c r="AV100" s="264"/>
      <c r="AW100" s="264"/>
      <c r="AX100" s="264"/>
      <c r="AY100" s="264"/>
      <c r="AZ100" s="264"/>
      <c r="BA100" s="265"/>
      <c r="BB100" s="265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  <c r="LT100" s="3"/>
      <c r="LU100" s="3"/>
      <c r="LV100" s="3"/>
      <c r="LW100" s="3"/>
      <c r="LX100" s="3"/>
      <c r="LY100" s="3"/>
      <c r="LZ100" s="3"/>
      <c r="MA100" s="3"/>
      <c r="MB100" s="3"/>
      <c r="MC100" s="3"/>
      <c r="MD100" s="3"/>
      <c r="ME100" s="3"/>
      <c r="MF100" s="3"/>
      <c r="MG100" s="3"/>
      <c r="MH100" s="3"/>
      <c r="MI100" s="3"/>
      <c r="MJ100" s="3"/>
      <c r="MK100" s="3"/>
      <c r="ML100" s="3"/>
      <c r="MM100" s="3"/>
      <c r="MN100" s="3"/>
      <c r="MO100" s="3"/>
      <c r="MP100" s="3"/>
      <c r="MQ100" s="3"/>
      <c r="MR100" s="3"/>
      <c r="MS100" s="3"/>
      <c r="MT100" s="3"/>
      <c r="MU100" s="3"/>
      <c r="MV100" s="3"/>
      <c r="MW100" s="3"/>
      <c r="MX100" s="3"/>
      <c r="MY100" s="3"/>
      <c r="MZ100" s="3"/>
      <c r="NA100" s="3"/>
      <c r="NB100" s="3"/>
      <c r="NC100" s="3"/>
      <c r="ND100" s="3"/>
      <c r="NE100" s="3"/>
      <c r="NF100" s="3"/>
      <c r="NG100" s="3"/>
      <c r="NH100" s="3"/>
      <c r="NI100" s="3"/>
      <c r="NJ100" s="3"/>
      <c r="NK100" s="3"/>
      <c r="NL100" s="3"/>
      <c r="NM100" s="3"/>
      <c r="NN100" s="3"/>
      <c r="NO100" s="3"/>
      <c r="NP100" s="3"/>
      <c r="NQ100" s="3"/>
      <c r="NR100" s="3"/>
      <c r="NS100" s="3"/>
      <c r="NT100" s="3"/>
      <c r="NU100" s="3"/>
      <c r="NV100" s="3"/>
      <c r="NW100" s="3"/>
      <c r="NX100" s="3"/>
      <c r="NY100" s="3"/>
      <c r="NZ100" s="3"/>
      <c r="OA100" s="3"/>
      <c r="OB100" s="3"/>
      <c r="OC100" s="3"/>
      <c r="OD100" s="3"/>
      <c r="OE100" s="3"/>
      <c r="OF100" s="3"/>
      <c r="OG100" s="3"/>
      <c r="OH100" s="3"/>
      <c r="OI100" s="3"/>
      <c r="OJ100" s="3"/>
      <c r="OK100" s="3"/>
      <c r="OL100" s="3"/>
      <c r="OM100" s="3"/>
      <c r="ON100" s="3"/>
      <c r="OO100" s="3"/>
      <c r="OP100" s="3"/>
      <c r="OQ100" s="3"/>
      <c r="OR100" s="3"/>
      <c r="OS100" s="3"/>
      <c r="OT100" s="3"/>
      <c r="OU100" s="3"/>
      <c r="OV100" s="3"/>
      <c r="OW100" s="3"/>
      <c r="OX100" s="3"/>
      <c r="OY100" s="3"/>
      <c r="OZ100" s="3"/>
      <c r="PA100" s="3"/>
      <c r="PB100" s="3"/>
      <c r="PC100" s="3"/>
      <c r="PD100" s="3"/>
      <c r="PE100" s="3"/>
      <c r="PF100" s="3"/>
      <c r="PG100" s="3"/>
      <c r="PH100" s="3"/>
      <c r="PI100" s="3"/>
      <c r="PJ100" s="3"/>
      <c r="PK100" s="3"/>
      <c r="PL100" s="3"/>
      <c r="PM100" s="3"/>
      <c r="PN100" s="3"/>
      <c r="PO100" s="3"/>
      <c r="PP100" s="3"/>
      <c r="PQ100" s="3"/>
      <c r="PR100" s="3"/>
      <c r="PS100" s="3"/>
      <c r="PT100" s="3"/>
      <c r="PU100" s="3"/>
      <c r="PV100" s="3"/>
      <c r="PW100" s="3"/>
      <c r="PX100" s="3"/>
      <c r="PY100" s="3"/>
      <c r="PZ100" s="3"/>
      <c r="QA100" s="3"/>
      <c r="QB100" s="3"/>
      <c r="QC100" s="3"/>
      <c r="QD100" s="3"/>
      <c r="QE100" s="3"/>
      <c r="QF100" s="3"/>
      <c r="QG100" s="3"/>
      <c r="QH100" s="3"/>
      <c r="QI100" s="3"/>
      <c r="QJ100" s="3"/>
      <c r="QK100" s="3"/>
      <c r="QL100" s="3"/>
      <c r="QM100" s="3"/>
      <c r="QN100" s="3"/>
      <c r="QO100" s="3"/>
      <c r="QP100" s="3"/>
      <c r="QQ100" s="3"/>
      <c r="QR100" s="3"/>
      <c r="QS100" s="3"/>
      <c r="QT100" s="3"/>
      <c r="QU100" s="3"/>
      <c r="QV100" s="3"/>
      <c r="QW100" s="3"/>
      <c r="QX100" s="3"/>
      <c r="QY100" s="3"/>
      <c r="QZ100" s="3"/>
      <c r="RA100" s="3"/>
      <c r="RB100" s="3"/>
      <c r="RC100" s="3"/>
      <c r="RD100" s="3"/>
      <c r="RE100" s="3"/>
      <c r="RF100" s="3"/>
      <c r="RG100" s="3"/>
      <c r="RH100" s="3"/>
      <c r="RI100" s="3"/>
      <c r="RJ100" s="3"/>
      <c r="RK100" s="3"/>
      <c r="RL100" s="3"/>
      <c r="RM100" s="3"/>
      <c r="RN100" s="3"/>
      <c r="RO100" s="3"/>
      <c r="RP100" s="3"/>
      <c r="RQ100" s="3"/>
      <c r="RR100" s="3"/>
      <c r="RS100" s="3"/>
      <c r="RT100" s="3"/>
      <c r="RU100" s="3"/>
      <c r="RV100" s="3"/>
      <c r="RW100" s="3"/>
      <c r="RX100" s="3"/>
      <c r="RY100" s="3"/>
      <c r="RZ100" s="3"/>
      <c r="SA100" s="3"/>
      <c r="SB100" s="3"/>
      <c r="SC100" s="3"/>
      <c r="SD100" s="3"/>
      <c r="SE100" s="3"/>
      <c r="SF100" s="3"/>
      <c r="SG100" s="3"/>
      <c r="SH100" s="3"/>
      <c r="SI100" s="3"/>
      <c r="SJ100" s="3"/>
      <c r="SK100" s="3"/>
      <c r="SL100" s="3"/>
      <c r="SM100" s="3"/>
      <c r="SN100" s="3"/>
      <c r="SO100" s="3"/>
      <c r="SP100" s="3"/>
      <c r="SQ100" s="3"/>
      <c r="SR100" s="3"/>
      <c r="SS100" s="3"/>
      <c r="ST100" s="3"/>
      <c r="SU100" s="3"/>
      <c r="SV100" s="3"/>
      <c r="SW100" s="3"/>
      <c r="SX100" s="3"/>
      <c r="SY100" s="3"/>
      <c r="SZ100" s="3"/>
      <c r="TA100" s="3"/>
      <c r="TB100" s="3"/>
      <c r="TC100" s="3"/>
      <c r="TD100" s="3"/>
      <c r="TE100" s="3"/>
      <c r="TF100" s="3"/>
      <c r="TG100" s="3"/>
      <c r="TH100" s="3"/>
      <c r="TI100" s="3"/>
      <c r="TJ100" s="3"/>
      <c r="TK100" s="3"/>
      <c r="TL100" s="3"/>
      <c r="TM100" s="3"/>
      <c r="TN100" s="3"/>
      <c r="TO100" s="3"/>
      <c r="TP100" s="3"/>
      <c r="TQ100" s="3"/>
      <c r="TR100" s="3"/>
      <c r="TS100" s="3"/>
      <c r="TT100" s="3"/>
      <c r="TU100" s="3"/>
      <c r="TV100" s="3"/>
      <c r="TW100" s="3"/>
      <c r="TX100" s="3"/>
      <c r="TY100" s="3"/>
      <c r="TZ100" s="3"/>
      <c r="UA100" s="3"/>
      <c r="UB100" s="3"/>
      <c r="UC100" s="3"/>
      <c r="UD100" s="3"/>
      <c r="UE100" s="3"/>
      <c r="UF100" s="3"/>
      <c r="UG100" s="3"/>
      <c r="UH100" s="3"/>
      <c r="UI100" s="3"/>
      <c r="UJ100" s="3"/>
      <c r="UK100" s="3"/>
      <c r="UL100" s="3"/>
      <c r="UM100" s="3"/>
      <c r="UN100" s="3"/>
      <c r="UO100" s="3"/>
      <c r="UP100" s="3"/>
      <c r="UQ100" s="3"/>
      <c r="UR100" s="3"/>
      <c r="US100" s="3"/>
      <c r="UT100" s="3"/>
      <c r="UU100" s="3"/>
      <c r="UV100" s="3"/>
      <c r="UW100" s="3"/>
      <c r="UX100" s="3"/>
      <c r="UY100" s="3"/>
      <c r="UZ100" s="3"/>
      <c r="VA100" s="3"/>
      <c r="VB100" s="3"/>
      <c r="VC100" s="3"/>
      <c r="VD100" s="3"/>
      <c r="VE100" s="3"/>
      <c r="VF100" s="3"/>
      <c r="VG100" s="3"/>
      <c r="VH100" s="3"/>
      <c r="VI100" s="3"/>
      <c r="VJ100" s="3"/>
      <c r="VK100" s="3"/>
      <c r="VL100" s="3"/>
      <c r="VM100" s="3"/>
      <c r="VN100" s="3"/>
      <c r="VO100" s="3"/>
      <c r="VP100" s="3"/>
      <c r="VQ100" s="3"/>
      <c r="VR100" s="3"/>
      <c r="VS100" s="3"/>
      <c r="VT100" s="3"/>
      <c r="VU100" s="3"/>
      <c r="VV100" s="3"/>
      <c r="VW100" s="3"/>
      <c r="VX100" s="3"/>
      <c r="VY100" s="3"/>
      <c r="VZ100" s="3"/>
      <c r="WA100" s="3"/>
      <c r="WB100" s="3"/>
      <c r="WC100" s="3"/>
      <c r="WD100" s="3"/>
      <c r="WE100" s="3"/>
      <c r="WF100" s="3"/>
      <c r="WG100" s="3"/>
      <c r="WH100" s="3"/>
      <c r="WI100" s="3"/>
      <c r="WJ100" s="3"/>
      <c r="WK100" s="3"/>
      <c r="WL100" s="3"/>
      <c r="WM100" s="3"/>
      <c r="WN100" s="3"/>
      <c r="WO100" s="3"/>
      <c r="WP100" s="3"/>
      <c r="WQ100" s="3"/>
      <c r="WR100" s="3"/>
      <c r="WS100" s="3"/>
      <c r="WT100" s="3"/>
      <c r="WU100" s="3"/>
      <c r="WV100" s="3"/>
      <c r="WW100" s="3"/>
      <c r="WX100" s="3"/>
      <c r="WY100" s="3"/>
      <c r="WZ100" s="3"/>
      <c r="XA100" s="3"/>
      <c r="XB100" s="3"/>
      <c r="XC100" s="3"/>
      <c r="XD100" s="3"/>
      <c r="XE100" s="3"/>
      <c r="XF100" s="3"/>
      <c r="XG100" s="3"/>
      <c r="XH100" s="3"/>
      <c r="XI100" s="3"/>
      <c r="XJ100" s="3"/>
      <c r="XK100" s="3"/>
      <c r="XL100" s="3"/>
      <c r="XM100" s="3"/>
      <c r="XN100" s="3"/>
      <c r="XO100" s="3"/>
      <c r="XP100" s="3"/>
      <c r="XQ100" s="3"/>
      <c r="XR100" s="3"/>
      <c r="XS100" s="3"/>
      <c r="XT100" s="3"/>
      <c r="XU100" s="3"/>
      <c r="XV100" s="3"/>
      <c r="XW100" s="3"/>
      <c r="XX100" s="3"/>
      <c r="XY100" s="3"/>
      <c r="XZ100" s="3"/>
      <c r="YA100" s="3"/>
      <c r="YB100" s="3"/>
      <c r="YC100" s="3"/>
      <c r="YD100" s="3"/>
      <c r="YE100" s="3"/>
      <c r="YF100" s="3"/>
      <c r="YG100" s="3"/>
      <c r="YH100" s="3"/>
      <c r="YI100" s="3"/>
      <c r="YJ100" s="3"/>
      <c r="YK100" s="3"/>
      <c r="YL100" s="3"/>
      <c r="YM100" s="3"/>
      <c r="YN100" s="3"/>
      <c r="YO100" s="3"/>
      <c r="YP100" s="3"/>
      <c r="YQ100" s="3"/>
      <c r="YR100" s="3"/>
      <c r="YS100" s="3"/>
      <c r="YT100" s="3"/>
      <c r="YU100" s="3"/>
      <c r="YV100" s="3"/>
      <c r="YW100" s="3"/>
      <c r="YX100" s="3"/>
      <c r="YY100" s="3"/>
      <c r="YZ100" s="3"/>
      <c r="ZA100" s="3"/>
      <c r="ZB100" s="3"/>
      <c r="ZC100" s="3"/>
      <c r="ZD100" s="3"/>
      <c r="ZE100" s="3"/>
      <c r="ZF100" s="3"/>
      <c r="ZG100" s="3"/>
      <c r="ZH100" s="3"/>
      <c r="ZI100" s="3"/>
      <c r="ZJ100" s="3"/>
      <c r="ZK100" s="3"/>
      <c r="ZL100" s="3"/>
      <c r="ZM100" s="3"/>
      <c r="ZN100" s="3"/>
      <c r="ZO100" s="3"/>
      <c r="ZP100" s="3"/>
      <c r="ZQ100" s="3"/>
      <c r="ZR100" s="3"/>
      <c r="ZS100" s="3"/>
      <c r="ZT100" s="3"/>
      <c r="ZU100" s="3"/>
      <c r="ZV100" s="3"/>
      <c r="ZW100" s="3"/>
      <c r="ZX100" s="3"/>
      <c r="ZY100" s="3"/>
      <c r="ZZ100" s="3"/>
      <c r="AAA100" s="3"/>
      <c r="AAB100" s="3"/>
      <c r="AAC100" s="3"/>
      <c r="AAD100" s="3"/>
      <c r="AAE100" s="3"/>
      <c r="AAF100" s="3"/>
      <c r="AAG100" s="3"/>
      <c r="AAH100" s="3"/>
      <c r="AAI100" s="3"/>
      <c r="AAJ100" s="3"/>
      <c r="AAK100" s="3"/>
      <c r="AAL100" s="3"/>
      <c r="AAM100" s="3"/>
      <c r="AAN100" s="3"/>
      <c r="AAO100" s="3"/>
      <c r="AAP100" s="3"/>
      <c r="AAQ100" s="3"/>
      <c r="AAR100" s="3"/>
      <c r="AAS100" s="3"/>
      <c r="AAT100" s="3"/>
      <c r="AAU100" s="3"/>
      <c r="AAV100" s="3"/>
      <c r="AAW100" s="3"/>
      <c r="AAX100" s="3"/>
      <c r="AAY100" s="3"/>
      <c r="AAZ100" s="3"/>
      <c r="ABA100" s="3"/>
      <c r="ABB100" s="3"/>
      <c r="ABC100" s="3"/>
      <c r="ABD100" s="3"/>
      <c r="ABE100" s="3"/>
      <c r="ABF100" s="3"/>
      <c r="ABG100" s="3"/>
      <c r="ABH100" s="3"/>
      <c r="ABI100" s="3"/>
      <c r="ABJ100" s="3"/>
      <c r="ABK100" s="3"/>
      <c r="ABL100" s="3"/>
      <c r="ABM100" s="3"/>
      <c r="ABN100" s="3"/>
      <c r="ABO100" s="3"/>
      <c r="ABP100" s="3"/>
      <c r="ABQ100" s="3"/>
      <c r="ABR100" s="3"/>
      <c r="ABS100" s="3"/>
      <c r="ABT100" s="3"/>
      <c r="ABU100" s="3"/>
      <c r="ABV100" s="3"/>
      <c r="ABW100" s="3"/>
      <c r="ABX100" s="3"/>
      <c r="ABY100" s="3"/>
      <c r="ABZ100" s="3"/>
      <c r="ACA100" s="3"/>
      <c r="ACB100" s="3"/>
      <c r="ACC100" s="3"/>
      <c r="ACD100" s="3"/>
      <c r="ACE100" s="3"/>
      <c r="ACF100" s="3"/>
      <c r="ACG100" s="3"/>
      <c r="ACH100" s="3"/>
      <c r="ACI100" s="3"/>
      <c r="ACJ100" s="3"/>
      <c r="ACK100" s="3"/>
      <c r="ACL100" s="3"/>
      <c r="ACM100" s="3"/>
      <c r="ACN100" s="3"/>
      <c r="ACO100" s="3"/>
      <c r="ACP100" s="3"/>
      <c r="ACQ100" s="3"/>
      <c r="ACR100" s="3"/>
      <c r="ACS100" s="3"/>
      <c r="ACT100" s="3"/>
      <c r="ACU100" s="3"/>
      <c r="ACV100" s="3"/>
      <c r="ACW100" s="3"/>
      <c r="ACX100" s="3"/>
      <c r="ACY100" s="3"/>
      <c r="ACZ100" s="3"/>
      <c r="ADA100" s="3"/>
      <c r="ADB100" s="3"/>
      <c r="ADC100" s="3"/>
      <c r="ADD100" s="3"/>
      <c r="ADE100" s="3"/>
      <c r="ADF100" s="3"/>
      <c r="ADG100" s="3"/>
      <c r="ADH100" s="3"/>
      <c r="ADI100" s="3"/>
      <c r="ADJ100" s="3"/>
      <c r="ADK100" s="3"/>
      <c r="ADL100" s="3"/>
      <c r="ADM100" s="3"/>
      <c r="ADN100" s="3"/>
      <c r="ADO100" s="3"/>
      <c r="ADP100" s="3"/>
      <c r="ADQ100" s="3"/>
      <c r="ADR100" s="3"/>
      <c r="ADS100" s="3"/>
      <c r="ADT100" s="3"/>
      <c r="ADU100" s="3"/>
      <c r="ADV100" s="3"/>
      <c r="ADW100" s="3"/>
      <c r="ADX100" s="3"/>
      <c r="ADY100" s="3"/>
      <c r="ADZ100" s="3"/>
      <c r="AEA100" s="3"/>
      <c r="AEB100" s="3"/>
      <c r="AEC100" s="3"/>
      <c r="AED100" s="3"/>
      <c r="AEE100" s="3"/>
      <c r="AEF100" s="3"/>
      <c r="AEG100" s="3"/>
      <c r="AEH100" s="3"/>
      <c r="AEI100" s="3"/>
      <c r="AEJ100" s="3"/>
      <c r="AEK100" s="3"/>
      <c r="AEL100" s="3"/>
      <c r="AEM100" s="3"/>
      <c r="AEN100" s="3"/>
      <c r="AEO100" s="3"/>
      <c r="AEP100" s="3"/>
      <c r="AEQ100" s="3"/>
      <c r="AER100" s="3"/>
      <c r="AES100" s="3"/>
      <c r="AET100" s="3"/>
      <c r="AEU100" s="3"/>
      <c r="AEV100" s="3"/>
      <c r="AEW100" s="3"/>
      <c r="AEX100" s="3"/>
      <c r="AEY100" s="3"/>
      <c r="AEZ100" s="3"/>
      <c r="AFA100" s="3"/>
      <c r="AFB100" s="3"/>
      <c r="AFC100" s="3"/>
      <c r="AFD100" s="3"/>
      <c r="AFE100" s="3"/>
      <c r="AFF100" s="3"/>
      <c r="AFG100" s="3"/>
      <c r="AFH100" s="3"/>
      <c r="AFI100" s="3"/>
      <c r="AFJ100" s="3"/>
      <c r="AFK100" s="3"/>
      <c r="AFL100" s="3"/>
      <c r="AFM100" s="3"/>
      <c r="AFN100" s="3"/>
      <c r="AFO100" s="3"/>
      <c r="AFP100" s="3"/>
      <c r="AFQ100" s="3"/>
      <c r="AFR100" s="3"/>
      <c r="AFS100" s="3"/>
      <c r="AFT100" s="3"/>
      <c r="AFU100" s="3"/>
      <c r="AFV100" s="3"/>
      <c r="AFW100" s="3"/>
      <c r="AFX100" s="3"/>
      <c r="AFY100" s="3"/>
      <c r="AFZ100" s="3"/>
      <c r="AGA100" s="3"/>
      <c r="AGB100" s="3"/>
      <c r="AGC100" s="3"/>
      <c r="AGD100" s="3"/>
      <c r="AGE100" s="3"/>
      <c r="AGF100" s="3"/>
      <c r="AGG100" s="3"/>
      <c r="AGH100" s="3"/>
      <c r="AGI100" s="3"/>
      <c r="AGJ100" s="3"/>
      <c r="AGK100" s="3"/>
      <c r="AGL100" s="3"/>
      <c r="AGM100" s="3"/>
      <c r="AGN100" s="3"/>
      <c r="AGO100" s="3"/>
      <c r="AGP100" s="3"/>
      <c r="AGQ100" s="3"/>
      <c r="AGR100" s="3"/>
      <c r="AGS100" s="3"/>
      <c r="AGT100" s="3"/>
      <c r="AGU100" s="3"/>
      <c r="AGV100" s="3"/>
      <c r="AGW100" s="3"/>
      <c r="AGX100" s="3"/>
      <c r="AGY100" s="3"/>
      <c r="AGZ100" s="3"/>
      <c r="AHA100" s="3"/>
      <c r="AHB100" s="3"/>
      <c r="AHC100" s="3"/>
      <c r="AHD100" s="3"/>
      <c r="AHE100" s="3"/>
      <c r="AHF100" s="3"/>
      <c r="AHG100" s="3"/>
      <c r="AHH100" s="3"/>
      <c r="AHI100" s="3"/>
      <c r="AHJ100" s="3"/>
      <c r="AHK100" s="3"/>
      <c r="AHL100" s="3"/>
      <c r="AHM100" s="3"/>
      <c r="AHN100" s="3"/>
      <c r="AHO100" s="3"/>
      <c r="AHP100" s="3"/>
      <c r="AHQ100" s="3"/>
      <c r="AHR100" s="3"/>
      <c r="AHS100" s="3"/>
      <c r="AHT100" s="3"/>
      <c r="AHU100" s="3"/>
      <c r="AHV100" s="3"/>
      <c r="AHW100" s="3"/>
      <c r="AHX100" s="3"/>
      <c r="AHY100" s="3"/>
      <c r="AHZ100" s="3"/>
      <c r="AIA100" s="3"/>
      <c r="AIB100" s="3"/>
      <c r="AIC100" s="3"/>
      <c r="AID100" s="3"/>
      <c r="AIE100" s="3"/>
      <c r="AIF100" s="3"/>
      <c r="AIG100" s="3"/>
      <c r="AIH100" s="3"/>
      <c r="AII100" s="3"/>
      <c r="AIJ100" s="3"/>
      <c r="AIK100" s="3"/>
      <c r="AIL100" s="3"/>
      <c r="AIM100" s="3"/>
      <c r="AIN100" s="3"/>
      <c r="AIO100" s="3"/>
      <c r="AIP100" s="3"/>
      <c r="AIQ100" s="3"/>
      <c r="AIR100" s="3"/>
      <c r="AIS100" s="3"/>
      <c r="AIT100" s="3"/>
      <c r="AIU100" s="3"/>
      <c r="AIV100" s="3"/>
      <c r="AIW100" s="3"/>
      <c r="AIX100" s="3"/>
      <c r="AIY100" s="3"/>
      <c r="AIZ100" s="3"/>
      <c r="AJA100" s="3"/>
      <c r="AJB100" s="3"/>
      <c r="AJC100" s="3"/>
      <c r="AJD100" s="3"/>
      <c r="AJE100" s="3"/>
      <c r="AJF100" s="3"/>
      <c r="AJG100" s="3"/>
      <c r="AJH100" s="3"/>
      <c r="AJI100" s="3"/>
      <c r="AJJ100" s="3"/>
      <c r="AJK100" s="3"/>
      <c r="AJL100" s="3"/>
      <c r="AJM100" s="3"/>
      <c r="AJN100" s="3"/>
      <c r="AJO100" s="3"/>
      <c r="AJP100" s="3"/>
      <c r="AJQ100" s="3"/>
      <c r="AJR100" s="3"/>
      <c r="AJS100" s="3"/>
      <c r="AJT100" s="3"/>
      <c r="AJU100" s="3"/>
      <c r="AJV100" s="3"/>
      <c r="AJW100" s="3"/>
      <c r="AJX100" s="3"/>
    </row>
    <row r="101" spans="1:960" ht="31.5" x14ac:dyDescent="0.3">
      <c r="A101" s="107" t="s">
        <v>51</v>
      </c>
      <c r="B101" s="237">
        <v>2250123</v>
      </c>
      <c r="C101" s="530">
        <v>36000</v>
      </c>
      <c r="D101" s="90">
        <f t="shared" si="42"/>
        <v>36000</v>
      </c>
      <c r="E101" s="90">
        <f t="shared" si="43"/>
        <v>0</v>
      </c>
      <c r="F101" s="175">
        <f t="shared" si="44"/>
        <v>100</v>
      </c>
      <c r="G101" s="93">
        <v>36000</v>
      </c>
      <c r="H101" s="93">
        <v>36000</v>
      </c>
      <c r="I101" s="175">
        <f t="shared" si="32"/>
        <v>100</v>
      </c>
      <c r="J101" s="256">
        <f>G101-H101</f>
        <v>0</v>
      </c>
      <c r="K101" s="421">
        <f>C101</f>
        <v>36000</v>
      </c>
      <c r="L101" s="256">
        <f t="shared" si="29"/>
        <v>0</v>
      </c>
      <c r="M101" s="421">
        <f t="shared" si="36"/>
        <v>36000</v>
      </c>
      <c r="N101" s="286"/>
      <c r="O101" s="286"/>
      <c r="P101" s="286"/>
      <c r="Q101" s="278"/>
      <c r="R101" s="278"/>
      <c r="S101" s="278"/>
      <c r="T101" s="278"/>
      <c r="U101" s="278"/>
      <c r="V101" s="278"/>
      <c r="W101" s="278"/>
      <c r="X101" s="264"/>
      <c r="Y101" s="264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4"/>
      <c r="AV101" s="264"/>
      <c r="AW101" s="264"/>
      <c r="AX101" s="264"/>
      <c r="AY101" s="264"/>
      <c r="AZ101" s="264"/>
      <c r="BA101" s="265"/>
      <c r="BB101" s="265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  <c r="LT101" s="3"/>
      <c r="LU101" s="3"/>
      <c r="LV101" s="3"/>
      <c r="LW101" s="3"/>
      <c r="LX101" s="3"/>
      <c r="LY101" s="3"/>
      <c r="LZ101" s="3"/>
      <c r="MA101" s="3"/>
      <c r="MB101" s="3"/>
      <c r="MC101" s="3"/>
      <c r="MD101" s="3"/>
      <c r="ME101" s="3"/>
      <c r="MF101" s="3"/>
      <c r="MG101" s="3"/>
      <c r="MH101" s="3"/>
      <c r="MI101" s="3"/>
      <c r="MJ101" s="3"/>
      <c r="MK101" s="3"/>
      <c r="ML101" s="3"/>
      <c r="MM101" s="3"/>
      <c r="MN101" s="3"/>
      <c r="MO101" s="3"/>
      <c r="MP101" s="3"/>
      <c r="MQ101" s="3"/>
      <c r="MR101" s="3"/>
      <c r="MS101" s="3"/>
      <c r="MT101" s="3"/>
      <c r="MU101" s="3"/>
      <c r="MV101" s="3"/>
      <c r="MW101" s="3"/>
      <c r="MX101" s="3"/>
      <c r="MY101" s="3"/>
      <c r="MZ101" s="3"/>
      <c r="NA101" s="3"/>
      <c r="NB101" s="3"/>
      <c r="NC101" s="3"/>
      <c r="ND101" s="3"/>
      <c r="NE101" s="3"/>
      <c r="NF101" s="3"/>
      <c r="NG101" s="3"/>
      <c r="NH101" s="3"/>
      <c r="NI101" s="3"/>
      <c r="NJ101" s="3"/>
      <c r="NK101" s="3"/>
      <c r="NL101" s="3"/>
      <c r="NM101" s="3"/>
      <c r="NN101" s="3"/>
      <c r="NO101" s="3"/>
      <c r="NP101" s="3"/>
      <c r="NQ101" s="3"/>
      <c r="NR101" s="3"/>
      <c r="NS101" s="3"/>
      <c r="NT101" s="3"/>
      <c r="NU101" s="3"/>
      <c r="NV101" s="3"/>
      <c r="NW101" s="3"/>
      <c r="NX101" s="3"/>
      <c r="NY101" s="3"/>
      <c r="NZ101" s="3"/>
      <c r="OA101" s="3"/>
      <c r="OB101" s="3"/>
      <c r="OC101" s="3"/>
      <c r="OD101" s="3"/>
      <c r="OE101" s="3"/>
      <c r="OF101" s="3"/>
      <c r="OG101" s="3"/>
      <c r="OH101" s="3"/>
      <c r="OI101" s="3"/>
      <c r="OJ101" s="3"/>
      <c r="OK101" s="3"/>
      <c r="OL101" s="3"/>
      <c r="OM101" s="3"/>
      <c r="ON101" s="3"/>
      <c r="OO101" s="3"/>
      <c r="OP101" s="3"/>
      <c r="OQ101" s="3"/>
      <c r="OR101" s="3"/>
      <c r="OS101" s="3"/>
      <c r="OT101" s="3"/>
      <c r="OU101" s="3"/>
      <c r="OV101" s="3"/>
      <c r="OW101" s="3"/>
      <c r="OX101" s="3"/>
      <c r="OY101" s="3"/>
      <c r="OZ101" s="3"/>
      <c r="PA101" s="3"/>
      <c r="PB101" s="3"/>
      <c r="PC101" s="3"/>
      <c r="PD101" s="3"/>
      <c r="PE101" s="3"/>
      <c r="PF101" s="3"/>
      <c r="PG101" s="3"/>
      <c r="PH101" s="3"/>
      <c r="PI101" s="3"/>
      <c r="PJ101" s="3"/>
      <c r="PK101" s="3"/>
      <c r="PL101" s="3"/>
      <c r="PM101" s="3"/>
      <c r="PN101" s="3"/>
      <c r="PO101" s="3"/>
      <c r="PP101" s="3"/>
      <c r="PQ101" s="3"/>
      <c r="PR101" s="3"/>
      <c r="PS101" s="3"/>
      <c r="PT101" s="3"/>
      <c r="PU101" s="3"/>
      <c r="PV101" s="3"/>
      <c r="PW101" s="3"/>
      <c r="PX101" s="3"/>
      <c r="PY101" s="3"/>
      <c r="PZ101" s="3"/>
      <c r="QA101" s="3"/>
      <c r="QB101" s="3"/>
      <c r="QC101" s="3"/>
      <c r="QD101" s="3"/>
      <c r="QE101" s="3"/>
      <c r="QF101" s="3"/>
      <c r="QG101" s="3"/>
      <c r="QH101" s="3"/>
      <c r="QI101" s="3"/>
      <c r="QJ101" s="3"/>
      <c r="QK101" s="3"/>
      <c r="QL101" s="3"/>
      <c r="QM101" s="3"/>
      <c r="QN101" s="3"/>
      <c r="QO101" s="3"/>
      <c r="QP101" s="3"/>
      <c r="QQ101" s="3"/>
      <c r="QR101" s="3"/>
      <c r="QS101" s="3"/>
      <c r="QT101" s="3"/>
      <c r="QU101" s="3"/>
      <c r="QV101" s="3"/>
      <c r="QW101" s="3"/>
      <c r="QX101" s="3"/>
      <c r="QY101" s="3"/>
      <c r="QZ101" s="3"/>
      <c r="RA101" s="3"/>
      <c r="RB101" s="3"/>
      <c r="RC101" s="3"/>
      <c r="RD101" s="3"/>
      <c r="RE101" s="3"/>
      <c r="RF101" s="3"/>
      <c r="RG101" s="3"/>
      <c r="RH101" s="3"/>
      <c r="RI101" s="3"/>
      <c r="RJ101" s="3"/>
      <c r="RK101" s="3"/>
      <c r="RL101" s="3"/>
      <c r="RM101" s="3"/>
      <c r="RN101" s="3"/>
      <c r="RO101" s="3"/>
      <c r="RP101" s="3"/>
      <c r="RQ101" s="3"/>
      <c r="RR101" s="3"/>
      <c r="RS101" s="3"/>
      <c r="RT101" s="3"/>
      <c r="RU101" s="3"/>
      <c r="RV101" s="3"/>
      <c r="RW101" s="3"/>
      <c r="RX101" s="3"/>
      <c r="RY101" s="3"/>
      <c r="RZ101" s="3"/>
      <c r="SA101" s="3"/>
      <c r="SB101" s="3"/>
      <c r="SC101" s="3"/>
      <c r="SD101" s="3"/>
      <c r="SE101" s="3"/>
      <c r="SF101" s="3"/>
      <c r="SG101" s="3"/>
      <c r="SH101" s="3"/>
      <c r="SI101" s="3"/>
      <c r="SJ101" s="3"/>
      <c r="SK101" s="3"/>
      <c r="SL101" s="3"/>
      <c r="SM101" s="3"/>
      <c r="SN101" s="3"/>
      <c r="SO101" s="3"/>
      <c r="SP101" s="3"/>
      <c r="SQ101" s="3"/>
      <c r="SR101" s="3"/>
      <c r="SS101" s="3"/>
      <c r="ST101" s="3"/>
      <c r="SU101" s="3"/>
      <c r="SV101" s="3"/>
      <c r="SW101" s="3"/>
      <c r="SX101" s="3"/>
      <c r="SY101" s="3"/>
      <c r="SZ101" s="3"/>
      <c r="TA101" s="3"/>
      <c r="TB101" s="3"/>
      <c r="TC101" s="3"/>
      <c r="TD101" s="3"/>
      <c r="TE101" s="3"/>
      <c r="TF101" s="3"/>
      <c r="TG101" s="3"/>
      <c r="TH101" s="3"/>
      <c r="TI101" s="3"/>
      <c r="TJ101" s="3"/>
      <c r="TK101" s="3"/>
      <c r="TL101" s="3"/>
      <c r="TM101" s="3"/>
      <c r="TN101" s="3"/>
      <c r="TO101" s="3"/>
      <c r="TP101" s="3"/>
      <c r="TQ101" s="3"/>
      <c r="TR101" s="3"/>
      <c r="TS101" s="3"/>
      <c r="TT101" s="3"/>
      <c r="TU101" s="3"/>
      <c r="TV101" s="3"/>
      <c r="TW101" s="3"/>
      <c r="TX101" s="3"/>
      <c r="TY101" s="3"/>
      <c r="TZ101" s="3"/>
      <c r="UA101" s="3"/>
      <c r="UB101" s="3"/>
      <c r="UC101" s="3"/>
      <c r="UD101" s="3"/>
      <c r="UE101" s="3"/>
      <c r="UF101" s="3"/>
      <c r="UG101" s="3"/>
      <c r="UH101" s="3"/>
      <c r="UI101" s="3"/>
      <c r="UJ101" s="3"/>
      <c r="UK101" s="3"/>
      <c r="UL101" s="3"/>
      <c r="UM101" s="3"/>
      <c r="UN101" s="3"/>
      <c r="UO101" s="3"/>
      <c r="UP101" s="3"/>
      <c r="UQ101" s="3"/>
      <c r="UR101" s="3"/>
      <c r="US101" s="3"/>
      <c r="UT101" s="3"/>
      <c r="UU101" s="3"/>
      <c r="UV101" s="3"/>
      <c r="UW101" s="3"/>
      <c r="UX101" s="3"/>
      <c r="UY101" s="3"/>
      <c r="UZ101" s="3"/>
      <c r="VA101" s="3"/>
      <c r="VB101" s="3"/>
      <c r="VC101" s="3"/>
      <c r="VD101" s="3"/>
      <c r="VE101" s="3"/>
      <c r="VF101" s="3"/>
      <c r="VG101" s="3"/>
      <c r="VH101" s="3"/>
      <c r="VI101" s="3"/>
      <c r="VJ101" s="3"/>
      <c r="VK101" s="3"/>
      <c r="VL101" s="3"/>
      <c r="VM101" s="3"/>
      <c r="VN101" s="3"/>
      <c r="VO101" s="3"/>
      <c r="VP101" s="3"/>
      <c r="VQ101" s="3"/>
      <c r="VR101" s="3"/>
      <c r="VS101" s="3"/>
      <c r="VT101" s="3"/>
      <c r="VU101" s="3"/>
      <c r="VV101" s="3"/>
      <c r="VW101" s="3"/>
      <c r="VX101" s="3"/>
      <c r="VY101" s="3"/>
      <c r="VZ101" s="3"/>
      <c r="WA101" s="3"/>
      <c r="WB101" s="3"/>
      <c r="WC101" s="3"/>
      <c r="WD101" s="3"/>
      <c r="WE101" s="3"/>
      <c r="WF101" s="3"/>
      <c r="WG101" s="3"/>
      <c r="WH101" s="3"/>
      <c r="WI101" s="3"/>
      <c r="WJ101" s="3"/>
      <c r="WK101" s="3"/>
      <c r="WL101" s="3"/>
      <c r="WM101" s="3"/>
      <c r="WN101" s="3"/>
      <c r="WO101" s="3"/>
      <c r="WP101" s="3"/>
      <c r="WQ101" s="3"/>
      <c r="WR101" s="3"/>
      <c r="WS101" s="3"/>
      <c r="WT101" s="3"/>
      <c r="WU101" s="3"/>
      <c r="WV101" s="3"/>
      <c r="WW101" s="3"/>
      <c r="WX101" s="3"/>
      <c r="WY101" s="3"/>
      <c r="WZ101" s="3"/>
      <c r="XA101" s="3"/>
      <c r="XB101" s="3"/>
      <c r="XC101" s="3"/>
      <c r="XD101" s="3"/>
      <c r="XE101" s="3"/>
      <c r="XF101" s="3"/>
      <c r="XG101" s="3"/>
      <c r="XH101" s="3"/>
      <c r="XI101" s="3"/>
      <c r="XJ101" s="3"/>
      <c r="XK101" s="3"/>
      <c r="XL101" s="3"/>
      <c r="XM101" s="3"/>
      <c r="XN101" s="3"/>
      <c r="XO101" s="3"/>
      <c r="XP101" s="3"/>
      <c r="XQ101" s="3"/>
      <c r="XR101" s="3"/>
      <c r="XS101" s="3"/>
      <c r="XT101" s="3"/>
      <c r="XU101" s="3"/>
      <c r="XV101" s="3"/>
      <c r="XW101" s="3"/>
      <c r="XX101" s="3"/>
      <c r="XY101" s="3"/>
      <c r="XZ101" s="3"/>
      <c r="YA101" s="3"/>
      <c r="YB101" s="3"/>
      <c r="YC101" s="3"/>
      <c r="YD101" s="3"/>
      <c r="YE101" s="3"/>
      <c r="YF101" s="3"/>
      <c r="YG101" s="3"/>
      <c r="YH101" s="3"/>
      <c r="YI101" s="3"/>
      <c r="YJ101" s="3"/>
      <c r="YK101" s="3"/>
      <c r="YL101" s="3"/>
      <c r="YM101" s="3"/>
      <c r="YN101" s="3"/>
      <c r="YO101" s="3"/>
      <c r="YP101" s="3"/>
      <c r="YQ101" s="3"/>
      <c r="YR101" s="3"/>
      <c r="YS101" s="3"/>
      <c r="YT101" s="3"/>
      <c r="YU101" s="3"/>
      <c r="YV101" s="3"/>
      <c r="YW101" s="3"/>
      <c r="YX101" s="3"/>
      <c r="YY101" s="3"/>
      <c r="YZ101" s="3"/>
      <c r="ZA101" s="3"/>
      <c r="ZB101" s="3"/>
      <c r="ZC101" s="3"/>
      <c r="ZD101" s="3"/>
      <c r="ZE101" s="3"/>
      <c r="ZF101" s="3"/>
      <c r="ZG101" s="3"/>
      <c r="ZH101" s="3"/>
      <c r="ZI101" s="3"/>
      <c r="ZJ101" s="3"/>
      <c r="ZK101" s="3"/>
      <c r="ZL101" s="3"/>
      <c r="ZM101" s="3"/>
      <c r="ZN101" s="3"/>
      <c r="ZO101" s="3"/>
      <c r="ZP101" s="3"/>
      <c r="ZQ101" s="3"/>
      <c r="ZR101" s="3"/>
      <c r="ZS101" s="3"/>
      <c r="ZT101" s="3"/>
      <c r="ZU101" s="3"/>
      <c r="ZV101" s="3"/>
      <c r="ZW101" s="3"/>
      <c r="ZX101" s="3"/>
      <c r="ZY101" s="3"/>
      <c r="ZZ101" s="3"/>
      <c r="AAA101" s="3"/>
      <c r="AAB101" s="3"/>
      <c r="AAC101" s="3"/>
      <c r="AAD101" s="3"/>
      <c r="AAE101" s="3"/>
      <c r="AAF101" s="3"/>
      <c r="AAG101" s="3"/>
      <c r="AAH101" s="3"/>
      <c r="AAI101" s="3"/>
      <c r="AAJ101" s="3"/>
      <c r="AAK101" s="3"/>
      <c r="AAL101" s="3"/>
      <c r="AAM101" s="3"/>
      <c r="AAN101" s="3"/>
      <c r="AAO101" s="3"/>
      <c r="AAP101" s="3"/>
      <c r="AAQ101" s="3"/>
      <c r="AAR101" s="3"/>
      <c r="AAS101" s="3"/>
      <c r="AAT101" s="3"/>
      <c r="AAU101" s="3"/>
      <c r="AAV101" s="3"/>
      <c r="AAW101" s="3"/>
      <c r="AAX101" s="3"/>
      <c r="AAY101" s="3"/>
      <c r="AAZ101" s="3"/>
      <c r="ABA101" s="3"/>
      <c r="ABB101" s="3"/>
      <c r="ABC101" s="3"/>
      <c r="ABD101" s="3"/>
      <c r="ABE101" s="3"/>
      <c r="ABF101" s="3"/>
      <c r="ABG101" s="3"/>
      <c r="ABH101" s="3"/>
      <c r="ABI101" s="3"/>
      <c r="ABJ101" s="3"/>
      <c r="ABK101" s="3"/>
      <c r="ABL101" s="3"/>
      <c r="ABM101" s="3"/>
      <c r="ABN101" s="3"/>
      <c r="ABO101" s="3"/>
      <c r="ABP101" s="3"/>
      <c r="ABQ101" s="3"/>
      <c r="ABR101" s="3"/>
      <c r="ABS101" s="3"/>
      <c r="ABT101" s="3"/>
      <c r="ABU101" s="3"/>
      <c r="ABV101" s="3"/>
      <c r="ABW101" s="3"/>
      <c r="ABX101" s="3"/>
      <c r="ABY101" s="3"/>
      <c r="ABZ101" s="3"/>
      <c r="ACA101" s="3"/>
      <c r="ACB101" s="3"/>
      <c r="ACC101" s="3"/>
      <c r="ACD101" s="3"/>
      <c r="ACE101" s="3"/>
      <c r="ACF101" s="3"/>
      <c r="ACG101" s="3"/>
      <c r="ACH101" s="3"/>
      <c r="ACI101" s="3"/>
      <c r="ACJ101" s="3"/>
      <c r="ACK101" s="3"/>
      <c r="ACL101" s="3"/>
      <c r="ACM101" s="3"/>
      <c r="ACN101" s="3"/>
      <c r="ACO101" s="3"/>
      <c r="ACP101" s="3"/>
      <c r="ACQ101" s="3"/>
      <c r="ACR101" s="3"/>
      <c r="ACS101" s="3"/>
      <c r="ACT101" s="3"/>
      <c r="ACU101" s="3"/>
      <c r="ACV101" s="3"/>
      <c r="ACW101" s="3"/>
      <c r="ACX101" s="3"/>
      <c r="ACY101" s="3"/>
      <c r="ACZ101" s="3"/>
      <c r="ADA101" s="3"/>
      <c r="ADB101" s="3"/>
      <c r="ADC101" s="3"/>
      <c r="ADD101" s="3"/>
      <c r="ADE101" s="3"/>
      <c r="ADF101" s="3"/>
      <c r="ADG101" s="3"/>
      <c r="ADH101" s="3"/>
      <c r="ADI101" s="3"/>
      <c r="ADJ101" s="3"/>
      <c r="ADK101" s="3"/>
      <c r="ADL101" s="3"/>
      <c r="ADM101" s="3"/>
      <c r="ADN101" s="3"/>
      <c r="ADO101" s="3"/>
      <c r="ADP101" s="3"/>
      <c r="ADQ101" s="3"/>
      <c r="ADR101" s="3"/>
      <c r="ADS101" s="3"/>
      <c r="ADT101" s="3"/>
      <c r="ADU101" s="3"/>
      <c r="ADV101" s="3"/>
      <c r="ADW101" s="3"/>
      <c r="ADX101" s="3"/>
      <c r="ADY101" s="3"/>
      <c r="ADZ101" s="3"/>
      <c r="AEA101" s="3"/>
      <c r="AEB101" s="3"/>
      <c r="AEC101" s="3"/>
      <c r="AED101" s="3"/>
      <c r="AEE101" s="3"/>
      <c r="AEF101" s="3"/>
      <c r="AEG101" s="3"/>
      <c r="AEH101" s="3"/>
      <c r="AEI101" s="3"/>
      <c r="AEJ101" s="3"/>
      <c r="AEK101" s="3"/>
      <c r="AEL101" s="3"/>
      <c r="AEM101" s="3"/>
      <c r="AEN101" s="3"/>
      <c r="AEO101" s="3"/>
      <c r="AEP101" s="3"/>
      <c r="AEQ101" s="3"/>
      <c r="AER101" s="3"/>
      <c r="AES101" s="3"/>
      <c r="AET101" s="3"/>
      <c r="AEU101" s="3"/>
      <c r="AEV101" s="3"/>
      <c r="AEW101" s="3"/>
      <c r="AEX101" s="3"/>
      <c r="AEY101" s="3"/>
      <c r="AEZ101" s="3"/>
      <c r="AFA101" s="3"/>
      <c r="AFB101" s="3"/>
      <c r="AFC101" s="3"/>
      <c r="AFD101" s="3"/>
      <c r="AFE101" s="3"/>
      <c r="AFF101" s="3"/>
      <c r="AFG101" s="3"/>
      <c r="AFH101" s="3"/>
      <c r="AFI101" s="3"/>
      <c r="AFJ101" s="3"/>
      <c r="AFK101" s="3"/>
      <c r="AFL101" s="3"/>
      <c r="AFM101" s="3"/>
      <c r="AFN101" s="3"/>
      <c r="AFO101" s="3"/>
      <c r="AFP101" s="3"/>
      <c r="AFQ101" s="3"/>
      <c r="AFR101" s="3"/>
      <c r="AFS101" s="3"/>
      <c r="AFT101" s="3"/>
      <c r="AFU101" s="3"/>
      <c r="AFV101" s="3"/>
      <c r="AFW101" s="3"/>
      <c r="AFX101" s="3"/>
      <c r="AFY101" s="3"/>
      <c r="AFZ101" s="3"/>
      <c r="AGA101" s="3"/>
      <c r="AGB101" s="3"/>
      <c r="AGC101" s="3"/>
      <c r="AGD101" s="3"/>
      <c r="AGE101" s="3"/>
      <c r="AGF101" s="3"/>
      <c r="AGG101" s="3"/>
      <c r="AGH101" s="3"/>
      <c r="AGI101" s="3"/>
      <c r="AGJ101" s="3"/>
      <c r="AGK101" s="3"/>
      <c r="AGL101" s="3"/>
      <c r="AGM101" s="3"/>
      <c r="AGN101" s="3"/>
      <c r="AGO101" s="3"/>
      <c r="AGP101" s="3"/>
      <c r="AGQ101" s="3"/>
      <c r="AGR101" s="3"/>
      <c r="AGS101" s="3"/>
      <c r="AGT101" s="3"/>
      <c r="AGU101" s="3"/>
      <c r="AGV101" s="3"/>
      <c r="AGW101" s="3"/>
      <c r="AGX101" s="3"/>
      <c r="AGY101" s="3"/>
      <c r="AGZ101" s="3"/>
      <c r="AHA101" s="3"/>
      <c r="AHB101" s="3"/>
      <c r="AHC101" s="3"/>
      <c r="AHD101" s="3"/>
      <c r="AHE101" s="3"/>
      <c r="AHF101" s="3"/>
      <c r="AHG101" s="3"/>
      <c r="AHH101" s="3"/>
      <c r="AHI101" s="3"/>
      <c r="AHJ101" s="3"/>
      <c r="AHK101" s="3"/>
      <c r="AHL101" s="3"/>
      <c r="AHM101" s="3"/>
      <c r="AHN101" s="3"/>
      <c r="AHO101" s="3"/>
      <c r="AHP101" s="3"/>
      <c r="AHQ101" s="3"/>
      <c r="AHR101" s="3"/>
      <c r="AHS101" s="3"/>
      <c r="AHT101" s="3"/>
      <c r="AHU101" s="3"/>
      <c r="AHV101" s="3"/>
      <c r="AHW101" s="3"/>
      <c r="AHX101" s="3"/>
      <c r="AHY101" s="3"/>
      <c r="AHZ101" s="3"/>
      <c r="AIA101" s="3"/>
      <c r="AIB101" s="3"/>
      <c r="AIC101" s="3"/>
      <c r="AID101" s="3"/>
      <c r="AIE101" s="3"/>
      <c r="AIF101" s="3"/>
      <c r="AIG101" s="3"/>
      <c r="AIH101" s="3"/>
      <c r="AII101" s="3"/>
      <c r="AIJ101" s="3"/>
      <c r="AIK101" s="3"/>
      <c r="AIL101" s="3"/>
      <c r="AIM101" s="3"/>
      <c r="AIN101" s="3"/>
      <c r="AIO101" s="3"/>
      <c r="AIP101" s="3"/>
      <c r="AIQ101" s="3"/>
      <c r="AIR101" s="3"/>
      <c r="AIS101" s="3"/>
      <c r="AIT101" s="3"/>
      <c r="AIU101" s="3"/>
      <c r="AIV101" s="3"/>
      <c r="AIW101" s="3"/>
      <c r="AIX101" s="3"/>
      <c r="AIY101" s="3"/>
      <c r="AIZ101" s="3"/>
      <c r="AJA101" s="3"/>
      <c r="AJB101" s="3"/>
      <c r="AJC101" s="3"/>
      <c r="AJD101" s="3"/>
      <c r="AJE101" s="3"/>
      <c r="AJF101" s="3"/>
      <c r="AJG101" s="3"/>
      <c r="AJH101" s="3"/>
      <c r="AJI101" s="3"/>
      <c r="AJJ101" s="3"/>
      <c r="AJK101" s="3"/>
      <c r="AJL101" s="3"/>
      <c r="AJM101" s="3"/>
      <c r="AJN101" s="3"/>
      <c r="AJO101" s="3"/>
      <c r="AJP101" s="3"/>
      <c r="AJQ101" s="3"/>
      <c r="AJR101" s="3"/>
      <c r="AJS101" s="3"/>
      <c r="AJT101" s="3"/>
      <c r="AJU101" s="3"/>
      <c r="AJV101" s="3"/>
      <c r="AJW101" s="3"/>
      <c r="AJX101" s="3"/>
    </row>
    <row r="102" spans="1:960" ht="36" customHeight="1" x14ac:dyDescent="0.3">
      <c r="A102" s="108" t="s">
        <v>232</v>
      </c>
      <c r="B102" s="237">
        <v>2250127</v>
      </c>
      <c r="C102" s="530"/>
      <c r="D102" s="90">
        <f t="shared" si="42"/>
        <v>0</v>
      </c>
      <c r="E102" s="90">
        <f t="shared" si="43"/>
        <v>0</v>
      </c>
      <c r="F102" s="175" t="e">
        <f t="shared" si="44"/>
        <v>#DIV/0!</v>
      </c>
      <c r="G102" s="93">
        <v>0</v>
      </c>
      <c r="H102" s="93"/>
      <c r="I102" s="175" t="e">
        <f t="shared" si="32"/>
        <v>#DIV/0!</v>
      </c>
      <c r="J102" s="256"/>
      <c r="K102" s="421"/>
      <c r="L102" s="256">
        <f t="shared" si="29"/>
        <v>0</v>
      </c>
      <c r="M102" s="421"/>
      <c r="N102" s="286"/>
      <c r="O102" s="286"/>
      <c r="P102" s="286"/>
      <c r="Q102" s="278"/>
      <c r="R102" s="278"/>
      <c r="S102" s="278"/>
      <c r="T102" s="278"/>
      <c r="U102" s="278"/>
      <c r="V102" s="278"/>
      <c r="W102" s="278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4"/>
      <c r="AK102" s="264"/>
      <c r="AL102" s="264"/>
      <c r="AM102" s="264"/>
      <c r="AN102" s="264"/>
      <c r="AO102" s="264"/>
      <c r="AP102" s="264"/>
      <c r="AQ102" s="264"/>
      <c r="AR102" s="264"/>
      <c r="AS102" s="264"/>
      <c r="AT102" s="264"/>
      <c r="AU102" s="264"/>
      <c r="AV102" s="264"/>
      <c r="AW102" s="264"/>
      <c r="AX102" s="264"/>
      <c r="AY102" s="264"/>
      <c r="AZ102" s="264"/>
      <c r="BA102" s="265"/>
      <c r="BB102" s="265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  <c r="MQ102" s="3"/>
      <c r="MR102" s="3"/>
      <c r="MS102" s="3"/>
      <c r="MT102" s="3"/>
      <c r="MU102" s="3"/>
      <c r="MV102" s="3"/>
      <c r="MW102" s="3"/>
      <c r="MX102" s="3"/>
      <c r="MY102" s="3"/>
      <c r="MZ102" s="3"/>
      <c r="NA102" s="3"/>
      <c r="NB102" s="3"/>
      <c r="NC102" s="3"/>
      <c r="ND102" s="3"/>
      <c r="NE102" s="3"/>
      <c r="NF102" s="3"/>
      <c r="NG102" s="3"/>
      <c r="NH102" s="3"/>
      <c r="NI102" s="3"/>
      <c r="NJ102" s="3"/>
      <c r="NK102" s="3"/>
      <c r="NL102" s="3"/>
      <c r="NM102" s="3"/>
      <c r="NN102" s="3"/>
      <c r="NO102" s="3"/>
      <c r="NP102" s="3"/>
      <c r="NQ102" s="3"/>
      <c r="NR102" s="3"/>
      <c r="NS102" s="3"/>
      <c r="NT102" s="3"/>
      <c r="NU102" s="3"/>
      <c r="NV102" s="3"/>
      <c r="NW102" s="3"/>
      <c r="NX102" s="3"/>
      <c r="NY102" s="3"/>
      <c r="NZ102" s="3"/>
      <c r="OA102" s="3"/>
      <c r="OB102" s="3"/>
      <c r="OC102" s="3"/>
      <c r="OD102" s="3"/>
      <c r="OE102" s="3"/>
      <c r="OF102" s="3"/>
      <c r="OG102" s="3"/>
      <c r="OH102" s="3"/>
      <c r="OI102" s="3"/>
      <c r="OJ102" s="3"/>
      <c r="OK102" s="3"/>
      <c r="OL102" s="3"/>
      <c r="OM102" s="3"/>
      <c r="ON102" s="3"/>
      <c r="OO102" s="3"/>
      <c r="OP102" s="3"/>
      <c r="OQ102" s="3"/>
      <c r="OR102" s="3"/>
      <c r="OS102" s="3"/>
      <c r="OT102" s="3"/>
      <c r="OU102" s="3"/>
      <c r="OV102" s="3"/>
      <c r="OW102" s="3"/>
      <c r="OX102" s="3"/>
      <c r="OY102" s="3"/>
      <c r="OZ102" s="3"/>
      <c r="PA102" s="3"/>
      <c r="PB102" s="3"/>
      <c r="PC102" s="3"/>
      <c r="PD102" s="3"/>
      <c r="PE102" s="3"/>
      <c r="PF102" s="3"/>
      <c r="PG102" s="3"/>
      <c r="PH102" s="3"/>
      <c r="PI102" s="3"/>
      <c r="PJ102" s="3"/>
      <c r="PK102" s="3"/>
      <c r="PL102" s="3"/>
      <c r="PM102" s="3"/>
      <c r="PN102" s="3"/>
      <c r="PO102" s="3"/>
      <c r="PP102" s="3"/>
      <c r="PQ102" s="3"/>
      <c r="PR102" s="3"/>
      <c r="PS102" s="3"/>
      <c r="PT102" s="3"/>
      <c r="PU102" s="3"/>
      <c r="PV102" s="3"/>
      <c r="PW102" s="3"/>
      <c r="PX102" s="3"/>
      <c r="PY102" s="3"/>
      <c r="PZ102" s="3"/>
      <c r="QA102" s="3"/>
      <c r="QB102" s="3"/>
      <c r="QC102" s="3"/>
      <c r="QD102" s="3"/>
      <c r="QE102" s="3"/>
      <c r="QF102" s="3"/>
      <c r="QG102" s="3"/>
      <c r="QH102" s="3"/>
      <c r="QI102" s="3"/>
      <c r="QJ102" s="3"/>
      <c r="QK102" s="3"/>
      <c r="QL102" s="3"/>
      <c r="QM102" s="3"/>
      <c r="QN102" s="3"/>
      <c r="QO102" s="3"/>
      <c r="QP102" s="3"/>
      <c r="QQ102" s="3"/>
      <c r="QR102" s="3"/>
      <c r="QS102" s="3"/>
      <c r="QT102" s="3"/>
      <c r="QU102" s="3"/>
      <c r="QV102" s="3"/>
      <c r="QW102" s="3"/>
      <c r="QX102" s="3"/>
      <c r="QY102" s="3"/>
      <c r="QZ102" s="3"/>
      <c r="RA102" s="3"/>
      <c r="RB102" s="3"/>
      <c r="RC102" s="3"/>
      <c r="RD102" s="3"/>
      <c r="RE102" s="3"/>
      <c r="RF102" s="3"/>
      <c r="RG102" s="3"/>
      <c r="RH102" s="3"/>
      <c r="RI102" s="3"/>
      <c r="RJ102" s="3"/>
      <c r="RK102" s="3"/>
      <c r="RL102" s="3"/>
      <c r="RM102" s="3"/>
      <c r="RN102" s="3"/>
      <c r="RO102" s="3"/>
      <c r="RP102" s="3"/>
      <c r="RQ102" s="3"/>
      <c r="RR102" s="3"/>
      <c r="RS102" s="3"/>
      <c r="RT102" s="3"/>
      <c r="RU102" s="3"/>
      <c r="RV102" s="3"/>
      <c r="RW102" s="3"/>
      <c r="RX102" s="3"/>
      <c r="RY102" s="3"/>
      <c r="RZ102" s="3"/>
      <c r="SA102" s="3"/>
      <c r="SB102" s="3"/>
      <c r="SC102" s="3"/>
      <c r="SD102" s="3"/>
      <c r="SE102" s="3"/>
      <c r="SF102" s="3"/>
      <c r="SG102" s="3"/>
      <c r="SH102" s="3"/>
      <c r="SI102" s="3"/>
      <c r="SJ102" s="3"/>
      <c r="SK102" s="3"/>
      <c r="SL102" s="3"/>
      <c r="SM102" s="3"/>
      <c r="SN102" s="3"/>
      <c r="SO102" s="3"/>
      <c r="SP102" s="3"/>
      <c r="SQ102" s="3"/>
      <c r="SR102" s="3"/>
      <c r="SS102" s="3"/>
      <c r="ST102" s="3"/>
      <c r="SU102" s="3"/>
      <c r="SV102" s="3"/>
      <c r="SW102" s="3"/>
      <c r="SX102" s="3"/>
      <c r="SY102" s="3"/>
      <c r="SZ102" s="3"/>
      <c r="TA102" s="3"/>
      <c r="TB102" s="3"/>
      <c r="TC102" s="3"/>
      <c r="TD102" s="3"/>
      <c r="TE102" s="3"/>
      <c r="TF102" s="3"/>
      <c r="TG102" s="3"/>
      <c r="TH102" s="3"/>
      <c r="TI102" s="3"/>
      <c r="TJ102" s="3"/>
      <c r="TK102" s="3"/>
      <c r="TL102" s="3"/>
      <c r="TM102" s="3"/>
      <c r="TN102" s="3"/>
      <c r="TO102" s="3"/>
      <c r="TP102" s="3"/>
      <c r="TQ102" s="3"/>
      <c r="TR102" s="3"/>
      <c r="TS102" s="3"/>
      <c r="TT102" s="3"/>
      <c r="TU102" s="3"/>
      <c r="TV102" s="3"/>
      <c r="TW102" s="3"/>
      <c r="TX102" s="3"/>
      <c r="TY102" s="3"/>
      <c r="TZ102" s="3"/>
      <c r="UA102" s="3"/>
      <c r="UB102" s="3"/>
      <c r="UC102" s="3"/>
      <c r="UD102" s="3"/>
      <c r="UE102" s="3"/>
      <c r="UF102" s="3"/>
      <c r="UG102" s="3"/>
      <c r="UH102" s="3"/>
      <c r="UI102" s="3"/>
      <c r="UJ102" s="3"/>
      <c r="UK102" s="3"/>
      <c r="UL102" s="3"/>
      <c r="UM102" s="3"/>
      <c r="UN102" s="3"/>
      <c r="UO102" s="3"/>
      <c r="UP102" s="3"/>
      <c r="UQ102" s="3"/>
      <c r="UR102" s="3"/>
      <c r="US102" s="3"/>
      <c r="UT102" s="3"/>
      <c r="UU102" s="3"/>
      <c r="UV102" s="3"/>
      <c r="UW102" s="3"/>
      <c r="UX102" s="3"/>
      <c r="UY102" s="3"/>
      <c r="UZ102" s="3"/>
      <c r="VA102" s="3"/>
      <c r="VB102" s="3"/>
      <c r="VC102" s="3"/>
      <c r="VD102" s="3"/>
      <c r="VE102" s="3"/>
      <c r="VF102" s="3"/>
      <c r="VG102" s="3"/>
      <c r="VH102" s="3"/>
      <c r="VI102" s="3"/>
      <c r="VJ102" s="3"/>
      <c r="VK102" s="3"/>
      <c r="VL102" s="3"/>
      <c r="VM102" s="3"/>
      <c r="VN102" s="3"/>
      <c r="VO102" s="3"/>
      <c r="VP102" s="3"/>
      <c r="VQ102" s="3"/>
      <c r="VR102" s="3"/>
      <c r="VS102" s="3"/>
      <c r="VT102" s="3"/>
      <c r="VU102" s="3"/>
      <c r="VV102" s="3"/>
      <c r="VW102" s="3"/>
      <c r="VX102" s="3"/>
      <c r="VY102" s="3"/>
      <c r="VZ102" s="3"/>
      <c r="WA102" s="3"/>
      <c r="WB102" s="3"/>
      <c r="WC102" s="3"/>
      <c r="WD102" s="3"/>
      <c r="WE102" s="3"/>
      <c r="WF102" s="3"/>
      <c r="WG102" s="3"/>
      <c r="WH102" s="3"/>
      <c r="WI102" s="3"/>
      <c r="WJ102" s="3"/>
      <c r="WK102" s="3"/>
      <c r="WL102" s="3"/>
      <c r="WM102" s="3"/>
      <c r="WN102" s="3"/>
      <c r="WO102" s="3"/>
      <c r="WP102" s="3"/>
      <c r="WQ102" s="3"/>
      <c r="WR102" s="3"/>
      <c r="WS102" s="3"/>
      <c r="WT102" s="3"/>
      <c r="WU102" s="3"/>
      <c r="WV102" s="3"/>
      <c r="WW102" s="3"/>
      <c r="WX102" s="3"/>
      <c r="WY102" s="3"/>
      <c r="WZ102" s="3"/>
      <c r="XA102" s="3"/>
      <c r="XB102" s="3"/>
      <c r="XC102" s="3"/>
      <c r="XD102" s="3"/>
      <c r="XE102" s="3"/>
      <c r="XF102" s="3"/>
      <c r="XG102" s="3"/>
      <c r="XH102" s="3"/>
      <c r="XI102" s="3"/>
      <c r="XJ102" s="3"/>
      <c r="XK102" s="3"/>
      <c r="XL102" s="3"/>
      <c r="XM102" s="3"/>
      <c r="XN102" s="3"/>
      <c r="XO102" s="3"/>
      <c r="XP102" s="3"/>
      <c r="XQ102" s="3"/>
      <c r="XR102" s="3"/>
      <c r="XS102" s="3"/>
      <c r="XT102" s="3"/>
      <c r="XU102" s="3"/>
      <c r="XV102" s="3"/>
      <c r="XW102" s="3"/>
      <c r="XX102" s="3"/>
      <c r="XY102" s="3"/>
      <c r="XZ102" s="3"/>
      <c r="YA102" s="3"/>
      <c r="YB102" s="3"/>
      <c r="YC102" s="3"/>
      <c r="YD102" s="3"/>
      <c r="YE102" s="3"/>
      <c r="YF102" s="3"/>
      <c r="YG102" s="3"/>
      <c r="YH102" s="3"/>
      <c r="YI102" s="3"/>
      <c r="YJ102" s="3"/>
      <c r="YK102" s="3"/>
      <c r="YL102" s="3"/>
      <c r="YM102" s="3"/>
      <c r="YN102" s="3"/>
      <c r="YO102" s="3"/>
      <c r="YP102" s="3"/>
      <c r="YQ102" s="3"/>
      <c r="YR102" s="3"/>
      <c r="YS102" s="3"/>
      <c r="YT102" s="3"/>
      <c r="YU102" s="3"/>
      <c r="YV102" s="3"/>
      <c r="YW102" s="3"/>
      <c r="YX102" s="3"/>
      <c r="YY102" s="3"/>
      <c r="YZ102" s="3"/>
      <c r="ZA102" s="3"/>
      <c r="ZB102" s="3"/>
      <c r="ZC102" s="3"/>
      <c r="ZD102" s="3"/>
      <c r="ZE102" s="3"/>
      <c r="ZF102" s="3"/>
      <c r="ZG102" s="3"/>
      <c r="ZH102" s="3"/>
      <c r="ZI102" s="3"/>
      <c r="ZJ102" s="3"/>
      <c r="ZK102" s="3"/>
      <c r="ZL102" s="3"/>
      <c r="ZM102" s="3"/>
      <c r="ZN102" s="3"/>
      <c r="ZO102" s="3"/>
      <c r="ZP102" s="3"/>
      <c r="ZQ102" s="3"/>
      <c r="ZR102" s="3"/>
      <c r="ZS102" s="3"/>
      <c r="ZT102" s="3"/>
      <c r="ZU102" s="3"/>
      <c r="ZV102" s="3"/>
      <c r="ZW102" s="3"/>
      <c r="ZX102" s="3"/>
      <c r="ZY102" s="3"/>
      <c r="ZZ102" s="3"/>
      <c r="AAA102" s="3"/>
      <c r="AAB102" s="3"/>
      <c r="AAC102" s="3"/>
      <c r="AAD102" s="3"/>
      <c r="AAE102" s="3"/>
      <c r="AAF102" s="3"/>
      <c r="AAG102" s="3"/>
      <c r="AAH102" s="3"/>
      <c r="AAI102" s="3"/>
      <c r="AAJ102" s="3"/>
      <c r="AAK102" s="3"/>
      <c r="AAL102" s="3"/>
      <c r="AAM102" s="3"/>
      <c r="AAN102" s="3"/>
      <c r="AAO102" s="3"/>
      <c r="AAP102" s="3"/>
      <c r="AAQ102" s="3"/>
      <c r="AAR102" s="3"/>
      <c r="AAS102" s="3"/>
      <c r="AAT102" s="3"/>
      <c r="AAU102" s="3"/>
      <c r="AAV102" s="3"/>
      <c r="AAW102" s="3"/>
      <c r="AAX102" s="3"/>
      <c r="AAY102" s="3"/>
      <c r="AAZ102" s="3"/>
      <c r="ABA102" s="3"/>
      <c r="ABB102" s="3"/>
      <c r="ABC102" s="3"/>
      <c r="ABD102" s="3"/>
      <c r="ABE102" s="3"/>
      <c r="ABF102" s="3"/>
      <c r="ABG102" s="3"/>
      <c r="ABH102" s="3"/>
      <c r="ABI102" s="3"/>
      <c r="ABJ102" s="3"/>
      <c r="ABK102" s="3"/>
      <c r="ABL102" s="3"/>
      <c r="ABM102" s="3"/>
      <c r="ABN102" s="3"/>
      <c r="ABO102" s="3"/>
      <c r="ABP102" s="3"/>
      <c r="ABQ102" s="3"/>
      <c r="ABR102" s="3"/>
      <c r="ABS102" s="3"/>
      <c r="ABT102" s="3"/>
      <c r="ABU102" s="3"/>
      <c r="ABV102" s="3"/>
      <c r="ABW102" s="3"/>
      <c r="ABX102" s="3"/>
      <c r="ABY102" s="3"/>
      <c r="ABZ102" s="3"/>
      <c r="ACA102" s="3"/>
      <c r="ACB102" s="3"/>
      <c r="ACC102" s="3"/>
      <c r="ACD102" s="3"/>
      <c r="ACE102" s="3"/>
      <c r="ACF102" s="3"/>
      <c r="ACG102" s="3"/>
      <c r="ACH102" s="3"/>
      <c r="ACI102" s="3"/>
      <c r="ACJ102" s="3"/>
      <c r="ACK102" s="3"/>
      <c r="ACL102" s="3"/>
      <c r="ACM102" s="3"/>
      <c r="ACN102" s="3"/>
      <c r="ACO102" s="3"/>
      <c r="ACP102" s="3"/>
      <c r="ACQ102" s="3"/>
      <c r="ACR102" s="3"/>
      <c r="ACS102" s="3"/>
      <c r="ACT102" s="3"/>
      <c r="ACU102" s="3"/>
      <c r="ACV102" s="3"/>
      <c r="ACW102" s="3"/>
      <c r="ACX102" s="3"/>
      <c r="ACY102" s="3"/>
      <c r="ACZ102" s="3"/>
      <c r="ADA102" s="3"/>
      <c r="ADB102" s="3"/>
      <c r="ADC102" s="3"/>
      <c r="ADD102" s="3"/>
      <c r="ADE102" s="3"/>
      <c r="ADF102" s="3"/>
      <c r="ADG102" s="3"/>
      <c r="ADH102" s="3"/>
      <c r="ADI102" s="3"/>
      <c r="ADJ102" s="3"/>
      <c r="ADK102" s="3"/>
      <c r="ADL102" s="3"/>
      <c r="ADM102" s="3"/>
      <c r="ADN102" s="3"/>
      <c r="ADO102" s="3"/>
      <c r="ADP102" s="3"/>
      <c r="ADQ102" s="3"/>
      <c r="ADR102" s="3"/>
      <c r="ADS102" s="3"/>
      <c r="ADT102" s="3"/>
      <c r="ADU102" s="3"/>
      <c r="ADV102" s="3"/>
      <c r="ADW102" s="3"/>
      <c r="ADX102" s="3"/>
      <c r="ADY102" s="3"/>
      <c r="ADZ102" s="3"/>
      <c r="AEA102" s="3"/>
      <c r="AEB102" s="3"/>
      <c r="AEC102" s="3"/>
      <c r="AED102" s="3"/>
      <c r="AEE102" s="3"/>
      <c r="AEF102" s="3"/>
      <c r="AEG102" s="3"/>
      <c r="AEH102" s="3"/>
      <c r="AEI102" s="3"/>
      <c r="AEJ102" s="3"/>
      <c r="AEK102" s="3"/>
      <c r="AEL102" s="3"/>
      <c r="AEM102" s="3"/>
      <c r="AEN102" s="3"/>
      <c r="AEO102" s="3"/>
      <c r="AEP102" s="3"/>
      <c r="AEQ102" s="3"/>
      <c r="AER102" s="3"/>
      <c r="AES102" s="3"/>
      <c r="AET102" s="3"/>
      <c r="AEU102" s="3"/>
      <c r="AEV102" s="3"/>
      <c r="AEW102" s="3"/>
      <c r="AEX102" s="3"/>
      <c r="AEY102" s="3"/>
      <c r="AEZ102" s="3"/>
      <c r="AFA102" s="3"/>
      <c r="AFB102" s="3"/>
      <c r="AFC102" s="3"/>
      <c r="AFD102" s="3"/>
      <c r="AFE102" s="3"/>
      <c r="AFF102" s="3"/>
      <c r="AFG102" s="3"/>
      <c r="AFH102" s="3"/>
      <c r="AFI102" s="3"/>
      <c r="AFJ102" s="3"/>
      <c r="AFK102" s="3"/>
      <c r="AFL102" s="3"/>
      <c r="AFM102" s="3"/>
      <c r="AFN102" s="3"/>
      <c r="AFO102" s="3"/>
      <c r="AFP102" s="3"/>
      <c r="AFQ102" s="3"/>
      <c r="AFR102" s="3"/>
      <c r="AFS102" s="3"/>
      <c r="AFT102" s="3"/>
      <c r="AFU102" s="3"/>
      <c r="AFV102" s="3"/>
      <c r="AFW102" s="3"/>
      <c r="AFX102" s="3"/>
      <c r="AFY102" s="3"/>
      <c r="AFZ102" s="3"/>
      <c r="AGA102" s="3"/>
      <c r="AGB102" s="3"/>
      <c r="AGC102" s="3"/>
      <c r="AGD102" s="3"/>
      <c r="AGE102" s="3"/>
      <c r="AGF102" s="3"/>
      <c r="AGG102" s="3"/>
      <c r="AGH102" s="3"/>
      <c r="AGI102" s="3"/>
      <c r="AGJ102" s="3"/>
      <c r="AGK102" s="3"/>
      <c r="AGL102" s="3"/>
      <c r="AGM102" s="3"/>
      <c r="AGN102" s="3"/>
      <c r="AGO102" s="3"/>
      <c r="AGP102" s="3"/>
      <c r="AGQ102" s="3"/>
      <c r="AGR102" s="3"/>
      <c r="AGS102" s="3"/>
      <c r="AGT102" s="3"/>
      <c r="AGU102" s="3"/>
      <c r="AGV102" s="3"/>
      <c r="AGW102" s="3"/>
      <c r="AGX102" s="3"/>
      <c r="AGY102" s="3"/>
      <c r="AGZ102" s="3"/>
      <c r="AHA102" s="3"/>
      <c r="AHB102" s="3"/>
      <c r="AHC102" s="3"/>
      <c r="AHD102" s="3"/>
      <c r="AHE102" s="3"/>
      <c r="AHF102" s="3"/>
      <c r="AHG102" s="3"/>
      <c r="AHH102" s="3"/>
      <c r="AHI102" s="3"/>
      <c r="AHJ102" s="3"/>
      <c r="AHK102" s="3"/>
      <c r="AHL102" s="3"/>
      <c r="AHM102" s="3"/>
      <c r="AHN102" s="3"/>
      <c r="AHO102" s="3"/>
      <c r="AHP102" s="3"/>
      <c r="AHQ102" s="3"/>
      <c r="AHR102" s="3"/>
      <c r="AHS102" s="3"/>
      <c r="AHT102" s="3"/>
      <c r="AHU102" s="3"/>
      <c r="AHV102" s="3"/>
      <c r="AHW102" s="3"/>
      <c r="AHX102" s="3"/>
      <c r="AHY102" s="3"/>
      <c r="AHZ102" s="3"/>
      <c r="AIA102" s="3"/>
      <c r="AIB102" s="3"/>
      <c r="AIC102" s="3"/>
      <c r="AID102" s="3"/>
      <c r="AIE102" s="3"/>
      <c r="AIF102" s="3"/>
      <c r="AIG102" s="3"/>
      <c r="AIH102" s="3"/>
      <c r="AII102" s="3"/>
      <c r="AIJ102" s="3"/>
      <c r="AIK102" s="3"/>
      <c r="AIL102" s="3"/>
      <c r="AIM102" s="3"/>
      <c r="AIN102" s="3"/>
      <c r="AIO102" s="3"/>
      <c r="AIP102" s="3"/>
      <c r="AIQ102" s="3"/>
      <c r="AIR102" s="3"/>
      <c r="AIS102" s="3"/>
      <c r="AIT102" s="3"/>
      <c r="AIU102" s="3"/>
      <c r="AIV102" s="3"/>
      <c r="AIW102" s="3"/>
      <c r="AIX102" s="3"/>
      <c r="AIY102" s="3"/>
      <c r="AIZ102" s="3"/>
      <c r="AJA102" s="3"/>
      <c r="AJB102" s="3"/>
      <c r="AJC102" s="3"/>
      <c r="AJD102" s="3"/>
      <c r="AJE102" s="3"/>
      <c r="AJF102" s="3"/>
      <c r="AJG102" s="3"/>
      <c r="AJH102" s="3"/>
      <c r="AJI102" s="3"/>
      <c r="AJJ102" s="3"/>
      <c r="AJK102" s="3"/>
      <c r="AJL102" s="3"/>
      <c r="AJM102" s="3"/>
      <c r="AJN102" s="3"/>
      <c r="AJO102" s="3"/>
      <c r="AJP102" s="3"/>
      <c r="AJQ102" s="3"/>
      <c r="AJR102" s="3"/>
      <c r="AJS102" s="3"/>
      <c r="AJT102" s="3"/>
      <c r="AJU102" s="3"/>
      <c r="AJV102" s="3"/>
      <c r="AJW102" s="3"/>
      <c r="AJX102" s="3"/>
    </row>
    <row r="103" spans="1:960" ht="36" customHeight="1" x14ac:dyDescent="0.3">
      <c r="A103" s="108" t="s">
        <v>52</v>
      </c>
      <c r="B103" s="237">
        <v>2250133</v>
      </c>
      <c r="C103" s="530">
        <v>91491.54</v>
      </c>
      <c r="D103" s="90">
        <f t="shared" si="42"/>
        <v>91491.540000000008</v>
      </c>
      <c r="E103" s="90">
        <f t="shared" si="43"/>
        <v>0</v>
      </c>
      <c r="F103" s="175">
        <f t="shared" si="44"/>
        <v>100.00000000000003</v>
      </c>
      <c r="G103" s="93">
        <v>91491.54</v>
      </c>
      <c r="H103" s="93">
        <v>91491.540000000008</v>
      </c>
      <c r="I103" s="175">
        <f t="shared" si="32"/>
        <v>100.00000000000003</v>
      </c>
      <c r="J103" s="256">
        <f t="shared" ref="J103:J112" si="45">G103-H103</f>
        <v>0</v>
      </c>
      <c r="K103" s="421">
        <f t="shared" ref="K103:K112" si="46">C103</f>
        <v>91491.54</v>
      </c>
      <c r="L103" s="256">
        <f t="shared" si="29"/>
        <v>0</v>
      </c>
      <c r="M103" s="421">
        <f t="shared" si="36"/>
        <v>91491.54</v>
      </c>
      <c r="N103" s="286"/>
      <c r="O103" s="286"/>
      <c r="P103" s="286"/>
      <c r="Q103" s="278"/>
      <c r="R103" s="278"/>
      <c r="S103" s="278"/>
      <c r="T103" s="278"/>
      <c r="U103" s="278"/>
      <c r="V103" s="278"/>
      <c r="W103" s="278"/>
      <c r="X103" s="264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64"/>
      <c r="AO103" s="264"/>
      <c r="AP103" s="264"/>
      <c r="AQ103" s="264"/>
      <c r="AR103" s="264"/>
      <c r="AS103" s="264"/>
      <c r="AT103" s="264"/>
      <c r="AU103" s="264"/>
      <c r="AV103" s="264"/>
      <c r="AW103" s="264"/>
      <c r="AX103" s="264"/>
      <c r="AY103" s="264"/>
      <c r="AZ103" s="264"/>
      <c r="BA103" s="265"/>
      <c r="BB103" s="265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  <c r="MR103" s="3"/>
      <c r="MS103" s="3"/>
      <c r="MT103" s="3"/>
      <c r="MU103" s="3"/>
      <c r="MV103" s="3"/>
      <c r="MW103" s="3"/>
      <c r="MX103" s="3"/>
      <c r="MY103" s="3"/>
      <c r="MZ103" s="3"/>
      <c r="NA103" s="3"/>
      <c r="NB103" s="3"/>
      <c r="NC103" s="3"/>
      <c r="ND103" s="3"/>
      <c r="NE103" s="3"/>
      <c r="NF103" s="3"/>
      <c r="NG103" s="3"/>
      <c r="NH103" s="3"/>
      <c r="NI103" s="3"/>
      <c r="NJ103" s="3"/>
      <c r="NK103" s="3"/>
      <c r="NL103" s="3"/>
      <c r="NM103" s="3"/>
      <c r="NN103" s="3"/>
      <c r="NO103" s="3"/>
      <c r="NP103" s="3"/>
      <c r="NQ103" s="3"/>
      <c r="NR103" s="3"/>
      <c r="NS103" s="3"/>
      <c r="NT103" s="3"/>
      <c r="NU103" s="3"/>
      <c r="NV103" s="3"/>
      <c r="NW103" s="3"/>
      <c r="NX103" s="3"/>
      <c r="NY103" s="3"/>
      <c r="NZ103" s="3"/>
      <c r="OA103" s="3"/>
      <c r="OB103" s="3"/>
      <c r="OC103" s="3"/>
      <c r="OD103" s="3"/>
      <c r="OE103" s="3"/>
      <c r="OF103" s="3"/>
      <c r="OG103" s="3"/>
      <c r="OH103" s="3"/>
      <c r="OI103" s="3"/>
      <c r="OJ103" s="3"/>
      <c r="OK103" s="3"/>
      <c r="OL103" s="3"/>
      <c r="OM103" s="3"/>
      <c r="ON103" s="3"/>
      <c r="OO103" s="3"/>
      <c r="OP103" s="3"/>
      <c r="OQ103" s="3"/>
      <c r="OR103" s="3"/>
      <c r="OS103" s="3"/>
      <c r="OT103" s="3"/>
      <c r="OU103" s="3"/>
      <c r="OV103" s="3"/>
      <c r="OW103" s="3"/>
      <c r="OX103" s="3"/>
      <c r="OY103" s="3"/>
      <c r="OZ103" s="3"/>
      <c r="PA103" s="3"/>
      <c r="PB103" s="3"/>
      <c r="PC103" s="3"/>
      <c r="PD103" s="3"/>
      <c r="PE103" s="3"/>
      <c r="PF103" s="3"/>
      <c r="PG103" s="3"/>
      <c r="PH103" s="3"/>
      <c r="PI103" s="3"/>
      <c r="PJ103" s="3"/>
      <c r="PK103" s="3"/>
      <c r="PL103" s="3"/>
      <c r="PM103" s="3"/>
      <c r="PN103" s="3"/>
      <c r="PO103" s="3"/>
      <c r="PP103" s="3"/>
      <c r="PQ103" s="3"/>
      <c r="PR103" s="3"/>
      <c r="PS103" s="3"/>
      <c r="PT103" s="3"/>
      <c r="PU103" s="3"/>
      <c r="PV103" s="3"/>
      <c r="PW103" s="3"/>
      <c r="PX103" s="3"/>
      <c r="PY103" s="3"/>
      <c r="PZ103" s="3"/>
      <c r="QA103" s="3"/>
      <c r="QB103" s="3"/>
      <c r="QC103" s="3"/>
      <c r="QD103" s="3"/>
      <c r="QE103" s="3"/>
      <c r="QF103" s="3"/>
      <c r="QG103" s="3"/>
      <c r="QH103" s="3"/>
      <c r="QI103" s="3"/>
      <c r="QJ103" s="3"/>
      <c r="QK103" s="3"/>
      <c r="QL103" s="3"/>
      <c r="QM103" s="3"/>
      <c r="QN103" s="3"/>
      <c r="QO103" s="3"/>
      <c r="QP103" s="3"/>
      <c r="QQ103" s="3"/>
      <c r="QR103" s="3"/>
      <c r="QS103" s="3"/>
      <c r="QT103" s="3"/>
      <c r="QU103" s="3"/>
      <c r="QV103" s="3"/>
      <c r="QW103" s="3"/>
      <c r="QX103" s="3"/>
      <c r="QY103" s="3"/>
      <c r="QZ103" s="3"/>
      <c r="RA103" s="3"/>
      <c r="RB103" s="3"/>
      <c r="RC103" s="3"/>
      <c r="RD103" s="3"/>
      <c r="RE103" s="3"/>
      <c r="RF103" s="3"/>
      <c r="RG103" s="3"/>
      <c r="RH103" s="3"/>
      <c r="RI103" s="3"/>
      <c r="RJ103" s="3"/>
      <c r="RK103" s="3"/>
      <c r="RL103" s="3"/>
      <c r="RM103" s="3"/>
      <c r="RN103" s="3"/>
      <c r="RO103" s="3"/>
      <c r="RP103" s="3"/>
      <c r="RQ103" s="3"/>
      <c r="RR103" s="3"/>
      <c r="RS103" s="3"/>
      <c r="RT103" s="3"/>
      <c r="RU103" s="3"/>
      <c r="RV103" s="3"/>
      <c r="RW103" s="3"/>
      <c r="RX103" s="3"/>
      <c r="RY103" s="3"/>
      <c r="RZ103" s="3"/>
      <c r="SA103" s="3"/>
      <c r="SB103" s="3"/>
      <c r="SC103" s="3"/>
      <c r="SD103" s="3"/>
      <c r="SE103" s="3"/>
      <c r="SF103" s="3"/>
      <c r="SG103" s="3"/>
      <c r="SH103" s="3"/>
      <c r="SI103" s="3"/>
      <c r="SJ103" s="3"/>
      <c r="SK103" s="3"/>
      <c r="SL103" s="3"/>
      <c r="SM103" s="3"/>
      <c r="SN103" s="3"/>
      <c r="SO103" s="3"/>
      <c r="SP103" s="3"/>
      <c r="SQ103" s="3"/>
      <c r="SR103" s="3"/>
      <c r="SS103" s="3"/>
      <c r="ST103" s="3"/>
      <c r="SU103" s="3"/>
      <c r="SV103" s="3"/>
      <c r="SW103" s="3"/>
      <c r="SX103" s="3"/>
      <c r="SY103" s="3"/>
      <c r="SZ103" s="3"/>
      <c r="TA103" s="3"/>
      <c r="TB103" s="3"/>
      <c r="TC103" s="3"/>
      <c r="TD103" s="3"/>
      <c r="TE103" s="3"/>
      <c r="TF103" s="3"/>
      <c r="TG103" s="3"/>
      <c r="TH103" s="3"/>
      <c r="TI103" s="3"/>
      <c r="TJ103" s="3"/>
      <c r="TK103" s="3"/>
      <c r="TL103" s="3"/>
      <c r="TM103" s="3"/>
      <c r="TN103" s="3"/>
      <c r="TO103" s="3"/>
      <c r="TP103" s="3"/>
      <c r="TQ103" s="3"/>
      <c r="TR103" s="3"/>
      <c r="TS103" s="3"/>
      <c r="TT103" s="3"/>
      <c r="TU103" s="3"/>
      <c r="TV103" s="3"/>
      <c r="TW103" s="3"/>
      <c r="TX103" s="3"/>
      <c r="TY103" s="3"/>
      <c r="TZ103" s="3"/>
      <c r="UA103" s="3"/>
      <c r="UB103" s="3"/>
      <c r="UC103" s="3"/>
      <c r="UD103" s="3"/>
      <c r="UE103" s="3"/>
      <c r="UF103" s="3"/>
      <c r="UG103" s="3"/>
      <c r="UH103" s="3"/>
      <c r="UI103" s="3"/>
      <c r="UJ103" s="3"/>
      <c r="UK103" s="3"/>
      <c r="UL103" s="3"/>
      <c r="UM103" s="3"/>
      <c r="UN103" s="3"/>
      <c r="UO103" s="3"/>
      <c r="UP103" s="3"/>
      <c r="UQ103" s="3"/>
      <c r="UR103" s="3"/>
      <c r="US103" s="3"/>
      <c r="UT103" s="3"/>
      <c r="UU103" s="3"/>
      <c r="UV103" s="3"/>
      <c r="UW103" s="3"/>
      <c r="UX103" s="3"/>
      <c r="UY103" s="3"/>
      <c r="UZ103" s="3"/>
      <c r="VA103" s="3"/>
      <c r="VB103" s="3"/>
      <c r="VC103" s="3"/>
      <c r="VD103" s="3"/>
      <c r="VE103" s="3"/>
      <c r="VF103" s="3"/>
      <c r="VG103" s="3"/>
      <c r="VH103" s="3"/>
      <c r="VI103" s="3"/>
      <c r="VJ103" s="3"/>
      <c r="VK103" s="3"/>
      <c r="VL103" s="3"/>
      <c r="VM103" s="3"/>
      <c r="VN103" s="3"/>
      <c r="VO103" s="3"/>
      <c r="VP103" s="3"/>
      <c r="VQ103" s="3"/>
      <c r="VR103" s="3"/>
      <c r="VS103" s="3"/>
      <c r="VT103" s="3"/>
      <c r="VU103" s="3"/>
      <c r="VV103" s="3"/>
      <c r="VW103" s="3"/>
      <c r="VX103" s="3"/>
      <c r="VY103" s="3"/>
      <c r="VZ103" s="3"/>
      <c r="WA103" s="3"/>
      <c r="WB103" s="3"/>
      <c r="WC103" s="3"/>
      <c r="WD103" s="3"/>
      <c r="WE103" s="3"/>
      <c r="WF103" s="3"/>
      <c r="WG103" s="3"/>
      <c r="WH103" s="3"/>
      <c r="WI103" s="3"/>
      <c r="WJ103" s="3"/>
      <c r="WK103" s="3"/>
      <c r="WL103" s="3"/>
      <c r="WM103" s="3"/>
      <c r="WN103" s="3"/>
      <c r="WO103" s="3"/>
      <c r="WP103" s="3"/>
      <c r="WQ103" s="3"/>
      <c r="WR103" s="3"/>
      <c r="WS103" s="3"/>
      <c r="WT103" s="3"/>
      <c r="WU103" s="3"/>
      <c r="WV103" s="3"/>
      <c r="WW103" s="3"/>
      <c r="WX103" s="3"/>
      <c r="WY103" s="3"/>
      <c r="WZ103" s="3"/>
      <c r="XA103" s="3"/>
      <c r="XB103" s="3"/>
      <c r="XC103" s="3"/>
      <c r="XD103" s="3"/>
      <c r="XE103" s="3"/>
      <c r="XF103" s="3"/>
      <c r="XG103" s="3"/>
      <c r="XH103" s="3"/>
      <c r="XI103" s="3"/>
      <c r="XJ103" s="3"/>
      <c r="XK103" s="3"/>
      <c r="XL103" s="3"/>
      <c r="XM103" s="3"/>
      <c r="XN103" s="3"/>
      <c r="XO103" s="3"/>
      <c r="XP103" s="3"/>
      <c r="XQ103" s="3"/>
      <c r="XR103" s="3"/>
      <c r="XS103" s="3"/>
      <c r="XT103" s="3"/>
      <c r="XU103" s="3"/>
      <c r="XV103" s="3"/>
      <c r="XW103" s="3"/>
      <c r="XX103" s="3"/>
      <c r="XY103" s="3"/>
      <c r="XZ103" s="3"/>
      <c r="YA103" s="3"/>
      <c r="YB103" s="3"/>
      <c r="YC103" s="3"/>
      <c r="YD103" s="3"/>
      <c r="YE103" s="3"/>
      <c r="YF103" s="3"/>
      <c r="YG103" s="3"/>
      <c r="YH103" s="3"/>
      <c r="YI103" s="3"/>
      <c r="YJ103" s="3"/>
      <c r="YK103" s="3"/>
      <c r="YL103" s="3"/>
      <c r="YM103" s="3"/>
      <c r="YN103" s="3"/>
      <c r="YO103" s="3"/>
      <c r="YP103" s="3"/>
      <c r="YQ103" s="3"/>
      <c r="YR103" s="3"/>
      <c r="YS103" s="3"/>
      <c r="YT103" s="3"/>
      <c r="YU103" s="3"/>
      <c r="YV103" s="3"/>
      <c r="YW103" s="3"/>
      <c r="YX103" s="3"/>
      <c r="YY103" s="3"/>
      <c r="YZ103" s="3"/>
      <c r="ZA103" s="3"/>
      <c r="ZB103" s="3"/>
      <c r="ZC103" s="3"/>
      <c r="ZD103" s="3"/>
      <c r="ZE103" s="3"/>
      <c r="ZF103" s="3"/>
      <c r="ZG103" s="3"/>
      <c r="ZH103" s="3"/>
      <c r="ZI103" s="3"/>
      <c r="ZJ103" s="3"/>
      <c r="ZK103" s="3"/>
      <c r="ZL103" s="3"/>
      <c r="ZM103" s="3"/>
      <c r="ZN103" s="3"/>
      <c r="ZO103" s="3"/>
      <c r="ZP103" s="3"/>
      <c r="ZQ103" s="3"/>
      <c r="ZR103" s="3"/>
      <c r="ZS103" s="3"/>
      <c r="ZT103" s="3"/>
      <c r="ZU103" s="3"/>
      <c r="ZV103" s="3"/>
      <c r="ZW103" s="3"/>
      <c r="ZX103" s="3"/>
      <c r="ZY103" s="3"/>
      <c r="ZZ103" s="3"/>
      <c r="AAA103" s="3"/>
      <c r="AAB103" s="3"/>
      <c r="AAC103" s="3"/>
      <c r="AAD103" s="3"/>
      <c r="AAE103" s="3"/>
      <c r="AAF103" s="3"/>
      <c r="AAG103" s="3"/>
      <c r="AAH103" s="3"/>
      <c r="AAI103" s="3"/>
      <c r="AAJ103" s="3"/>
      <c r="AAK103" s="3"/>
      <c r="AAL103" s="3"/>
      <c r="AAM103" s="3"/>
      <c r="AAN103" s="3"/>
      <c r="AAO103" s="3"/>
      <c r="AAP103" s="3"/>
      <c r="AAQ103" s="3"/>
      <c r="AAR103" s="3"/>
      <c r="AAS103" s="3"/>
      <c r="AAT103" s="3"/>
      <c r="AAU103" s="3"/>
      <c r="AAV103" s="3"/>
      <c r="AAW103" s="3"/>
      <c r="AAX103" s="3"/>
      <c r="AAY103" s="3"/>
      <c r="AAZ103" s="3"/>
      <c r="ABA103" s="3"/>
      <c r="ABB103" s="3"/>
      <c r="ABC103" s="3"/>
      <c r="ABD103" s="3"/>
      <c r="ABE103" s="3"/>
      <c r="ABF103" s="3"/>
      <c r="ABG103" s="3"/>
      <c r="ABH103" s="3"/>
      <c r="ABI103" s="3"/>
      <c r="ABJ103" s="3"/>
      <c r="ABK103" s="3"/>
      <c r="ABL103" s="3"/>
      <c r="ABM103" s="3"/>
      <c r="ABN103" s="3"/>
      <c r="ABO103" s="3"/>
      <c r="ABP103" s="3"/>
      <c r="ABQ103" s="3"/>
      <c r="ABR103" s="3"/>
      <c r="ABS103" s="3"/>
      <c r="ABT103" s="3"/>
      <c r="ABU103" s="3"/>
      <c r="ABV103" s="3"/>
      <c r="ABW103" s="3"/>
      <c r="ABX103" s="3"/>
      <c r="ABY103" s="3"/>
      <c r="ABZ103" s="3"/>
      <c r="ACA103" s="3"/>
      <c r="ACB103" s="3"/>
      <c r="ACC103" s="3"/>
      <c r="ACD103" s="3"/>
      <c r="ACE103" s="3"/>
      <c r="ACF103" s="3"/>
      <c r="ACG103" s="3"/>
      <c r="ACH103" s="3"/>
      <c r="ACI103" s="3"/>
      <c r="ACJ103" s="3"/>
      <c r="ACK103" s="3"/>
      <c r="ACL103" s="3"/>
      <c r="ACM103" s="3"/>
      <c r="ACN103" s="3"/>
      <c r="ACO103" s="3"/>
      <c r="ACP103" s="3"/>
      <c r="ACQ103" s="3"/>
      <c r="ACR103" s="3"/>
      <c r="ACS103" s="3"/>
      <c r="ACT103" s="3"/>
      <c r="ACU103" s="3"/>
      <c r="ACV103" s="3"/>
      <c r="ACW103" s="3"/>
      <c r="ACX103" s="3"/>
      <c r="ACY103" s="3"/>
      <c r="ACZ103" s="3"/>
      <c r="ADA103" s="3"/>
      <c r="ADB103" s="3"/>
      <c r="ADC103" s="3"/>
      <c r="ADD103" s="3"/>
      <c r="ADE103" s="3"/>
      <c r="ADF103" s="3"/>
      <c r="ADG103" s="3"/>
      <c r="ADH103" s="3"/>
      <c r="ADI103" s="3"/>
      <c r="ADJ103" s="3"/>
      <c r="ADK103" s="3"/>
      <c r="ADL103" s="3"/>
      <c r="ADM103" s="3"/>
      <c r="ADN103" s="3"/>
      <c r="ADO103" s="3"/>
      <c r="ADP103" s="3"/>
      <c r="ADQ103" s="3"/>
      <c r="ADR103" s="3"/>
      <c r="ADS103" s="3"/>
      <c r="ADT103" s="3"/>
      <c r="ADU103" s="3"/>
      <c r="ADV103" s="3"/>
      <c r="ADW103" s="3"/>
      <c r="ADX103" s="3"/>
      <c r="ADY103" s="3"/>
      <c r="ADZ103" s="3"/>
      <c r="AEA103" s="3"/>
      <c r="AEB103" s="3"/>
      <c r="AEC103" s="3"/>
      <c r="AED103" s="3"/>
      <c r="AEE103" s="3"/>
      <c r="AEF103" s="3"/>
      <c r="AEG103" s="3"/>
      <c r="AEH103" s="3"/>
      <c r="AEI103" s="3"/>
      <c r="AEJ103" s="3"/>
      <c r="AEK103" s="3"/>
      <c r="AEL103" s="3"/>
      <c r="AEM103" s="3"/>
      <c r="AEN103" s="3"/>
      <c r="AEO103" s="3"/>
      <c r="AEP103" s="3"/>
      <c r="AEQ103" s="3"/>
      <c r="AER103" s="3"/>
      <c r="AES103" s="3"/>
      <c r="AET103" s="3"/>
      <c r="AEU103" s="3"/>
      <c r="AEV103" s="3"/>
      <c r="AEW103" s="3"/>
      <c r="AEX103" s="3"/>
      <c r="AEY103" s="3"/>
      <c r="AEZ103" s="3"/>
      <c r="AFA103" s="3"/>
      <c r="AFB103" s="3"/>
      <c r="AFC103" s="3"/>
      <c r="AFD103" s="3"/>
      <c r="AFE103" s="3"/>
      <c r="AFF103" s="3"/>
      <c r="AFG103" s="3"/>
      <c r="AFH103" s="3"/>
      <c r="AFI103" s="3"/>
      <c r="AFJ103" s="3"/>
      <c r="AFK103" s="3"/>
      <c r="AFL103" s="3"/>
      <c r="AFM103" s="3"/>
      <c r="AFN103" s="3"/>
      <c r="AFO103" s="3"/>
      <c r="AFP103" s="3"/>
      <c r="AFQ103" s="3"/>
      <c r="AFR103" s="3"/>
      <c r="AFS103" s="3"/>
      <c r="AFT103" s="3"/>
      <c r="AFU103" s="3"/>
      <c r="AFV103" s="3"/>
      <c r="AFW103" s="3"/>
      <c r="AFX103" s="3"/>
      <c r="AFY103" s="3"/>
      <c r="AFZ103" s="3"/>
      <c r="AGA103" s="3"/>
      <c r="AGB103" s="3"/>
      <c r="AGC103" s="3"/>
      <c r="AGD103" s="3"/>
      <c r="AGE103" s="3"/>
      <c r="AGF103" s="3"/>
      <c r="AGG103" s="3"/>
      <c r="AGH103" s="3"/>
      <c r="AGI103" s="3"/>
      <c r="AGJ103" s="3"/>
      <c r="AGK103" s="3"/>
      <c r="AGL103" s="3"/>
      <c r="AGM103" s="3"/>
      <c r="AGN103" s="3"/>
      <c r="AGO103" s="3"/>
      <c r="AGP103" s="3"/>
      <c r="AGQ103" s="3"/>
      <c r="AGR103" s="3"/>
      <c r="AGS103" s="3"/>
      <c r="AGT103" s="3"/>
      <c r="AGU103" s="3"/>
      <c r="AGV103" s="3"/>
      <c r="AGW103" s="3"/>
      <c r="AGX103" s="3"/>
      <c r="AGY103" s="3"/>
      <c r="AGZ103" s="3"/>
      <c r="AHA103" s="3"/>
      <c r="AHB103" s="3"/>
      <c r="AHC103" s="3"/>
      <c r="AHD103" s="3"/>
      <c r="AHE103" s="3"/>
      <c r="AHF103" s="3"/>
      <c r="AHG103" s="3"/>
      <c r="AHH103" s="3"/>
      <c r="AHI103" s="3"/>
      <c r="AHJ103" s="3"/>
      <c r="AHK103" s="3"/>
      <c r="AHL103" s="3"/>
      <c r="AHM103" s="3"/>
      <c r="AHN103" s="3"/>
      <c r="AHO103" s="3"/>
      <c r="AHP103" s="3"/>
      <c r="AHQ103" s="3"/>
      <c r="AHR103" s="3"/>
      <c r="AHS103" s="3"/>
      <c r="AHT103" s="3"/>
      <c r="AHU103" s="3"/>
      <c r="AHV103" s="3"/>
      <c r="AHW103" s="3"/>
      <c r="AHX103" s="3"/>
      <c r="AHY103" s="3"/>
      <c r="AHZ103" s="3"/>
      <c r="AIA103" s="3"/>
      <c r="AIB103" s="3"/>
      <c r="AIC103" s="3"/>
      <c r="AID103" s="3"/>
      <c r="AIE103" s="3"/>
      <c r="AIF103" s="3"/>
      <c r="AIG103" s="3"/>
      <c r="AIH103" s="3"/>
      <c r="AII103" s="3"/>
      <c r="AIJ103" s="3"/>
      <c r="AIK103" s="3"/>
      <c r="AIL103" s="3"/>
      <c r="AIM103" s="3"/>
      <c r="AIN103" s="3"/>
      <c r="AIO103" s="3"/>
      <c r="AIP103" s="3"/>
      <c r="AIQ103" s="3"/>
      <c r="AIR103" s="3"/>
      <c r="AIS103" s="3"/>
      <c r="AIT103" s="3"/>
      <c r="AIU103" s="3"/>
      <c r="AIV103" s="3"/>
      <c r="AIW103" s="3"/>
      <c r="AIX103" s="3"/>
      <c r="AIY103" s="3"/>
      <c r="AIZ103" s="3"/>
      <c r="AJA103" s="3"/>
      <c r="AJB103" s="3"/>
      <c r="AJC103" s="3"/>
      <c r="AJD103" s="3"/>
      <c r="AJE103" s="3"/>
      <c r="AJF103" s="3"/>
      <c r="AJG103" s="3"/>
      <c r="AJH103" s="3"/>
      <c r="AJI103" s="3"/>
      <c r="AJJ103" s="3"/>
      <c r="AJK103" s="3"/>
      <c r="AJL103" s="3"/>
      <c r="AJM103" s="3"/>
      <c r="AJN103" s="3"/>
      <c r="AJO103" s="3"/>
      <c r="AJP103" s="3"/>
      <c r="AJQ103" s="3"/>
      <c r="AJR103" s="3"/>
      <c r="AJS103" s="3"/>
      <c r="AJT103" s="3"/>
      <c r="AJU103" s="3"/>
      <c r="AJV103" s="3"/>
      <c r="AJW103" s="3"/>
      <c r="AJX103" s="3"/>
    </row>
    <row r="104" spans="1:960" s="45" customFormat="1" ht="27" customHeight="1" x14ac:dyDescent="0.3">
      <c r="A104" s="107" t="s">
        <v>53</v>
      </c>
      <c r="B104" s="237">
        <v>2250196</v>
      </c>
      <c r="C104" s="527"/>
      <c r="D104" s="90">
        <f t="shared" si="42"/>
        <v>0</v>
      </c>
      <c r="E104" s="90">
        <f t="shared" si="43"/>
        <v>0</v>
      </c>
      <c r="F104" s="175" t="e">
        <f t="shared" si="44"/>
        <v>#DIV/0!</v>
      </c>
      <c r="G104" s="91">
        <v>0</v>
      </c>
      <c r="H104" s="91"/>
      <c r="I104" s="175" t="e">
        <f t="shared" si="32"/>
        <v>#DIV/0!</v>
      </c>
      <c r="J104" s="256">
        <f t="shared" si="45"/>
        <v>0</v>
      </c>
      <c r="K104" s="421">
        <f t="shared" si="46"/>
        <v>0</v>
      </c>
      <c r="L104" s="256">
        <f t="shared" si="29"/>
        <v>0</v>
      </c>
      <c r="M104" s="421">
        <f t="shared" si="36"/>
        <v>0</v>
      </c>
      <c r="N104" s="413"/>
      <c r="O104" s="413"/>
      <c r="P104" s="413"/>
      <c r="Q104" s="406"/>
      <c r="R104" s="406"/>
      <c r="S104" s="406"/>
      <c r="T104" s="406"/>
      <c r="U104" s="406"/>
      <c r="V104" s="406"/>
      <c r="W104" s="406"/>
      <c r="X104" s="334"/>
      <c r="Y104" s="334"/>
      <c r="Z104" s="334"/>
      <c r="AA104" s="334"/>
      <c r="AB104" s="334"/>
      <c r="AC104" s="334"/>
      <c r="AD104" s="334"/>
      <c r="AE104" s="334"/>
      <c r="AF104" s="334"/>
      <c r="AG104" s="334"/>
      <c r="AH104" s="334"/>
      <c r="AI104" s="334"/>
      <c r="AJ104" s="334"/>
      <c r="AK104" s="334"/>
      <c r="AL104" s="334"/>
      <c r="AM104" s="334"/>
      <c r="AN104" s="334"/>
      <c r="AO104" s="334"/>
      <c r="AP104" s="334"/>
      <c r="AQ104" s="334"/>
      <c r="AR104" s="334"/>
      <c r="AS104" s="334"/>
      <c r="AT104" s="334"/>
      <c r="AU104" s="334"/>
      <c r="AV104" s="334"/>
      <c r="AW104" s="334"/>
      <c r="AX104" s="334"/>
      <c r="AY104" s="334"/>
      <c r="AZ104" s="334"/>
      <c r="BA104" s="335"/>
      <c r="BB104" s="335"/>
    </row>
    <row r="105" spans="1:960" s="45" customFormat="1" ht="27" customHeight="1" x14ac:dyDescent="0.3">
      <c r="A105" s="107" t="s">
        <v>54</v>
      </c>
      <c r="B105" s="237">
        <v>2250205</v>
      </c>
      <c r="C105" s="527">
        <v>7000</v>
      </c>
      <c r="D105" s="90">
        <f t="shared" si="42"/>
        <v>7000</v>
      </c>
      <c r="E105" s="90">
        <f t="shared" si="43"/>
        <v>0</v>
      </c>
      <c r="F105" s="175">
        <f t="shared" si="44"/>
        <v>100</v>
      </c>
      <c r="G105" s="91">
        <v>7000</v>
      </c>
      <c r="H105" s="91">
        <v>7000</v>
      </c>
      <c r="I105" s="175">
        <f t="shared" si="32"/>
        <v>100</v>
      </c>
      <c r="J105" s="256">
        <f t="shared" si="45"/>
        <v>0</v>
      </c>
      <c r="K105" s="421">
        <f t="shared" si="46"/>
        <v>7000</v>
      </c>
      <c r="L105" s="256">
        <f t="shared" si="29"/>
        <v>0</v>
      </c>
      <c r="M105" s="421">
        <f t="shared" si="36"/>
        <v>7000</v>
      </c>
      <c r="N105" s="413"/>
      <c r="O105" s="413"/>
      <c r="P105" s="413"/>
      <c r="Q105" s="406"/>
      <c r="R105" s="406"/>
      <c r="S105" s="406"/>
      <c r="T105" s="406"/>
      <c r="U105" s="406"/>
      <c r="V105" s="406"/>
      <c r="W105" s="406"/>
      <c r="X105" s="334"/>
      <c r="Y105" s="334"/>
      <c r="Z105" s="334"/>
      <c r="AA105" s="334"/>
      <c r="AB105" s="334"/>
      <c r="AC105" s="334"/>
      <c r="AD105" s="334"/>
      <c r="AE105" s="334"/>
      <c r="AF105" s="334"/>
      <c r="AG105" s="334"/>
      <c r="AH105" s="334"/>
      <c r="AI105" s="334"/>
      <c r="AJ105" s="334"/>
      <c r="AK105" s="334"/>
      <c r="AL105" s="334"/>
      <c r="AM105" s="334"/>
      <c r="AN105" s="334"/>
      <c r="AO105" s="334"/>
      <c r="AP105" s="334"/>
      <c r="AQ105" s="334"/>
      <c r="AR105" s="334"/>
      <c r="AS105" s="334"/>
      <c r="AT105" s="334"/>
      <c r="AU105" s="334"/>
      <c r="AV105" s="334"/>
      <c r="AW105" s="334"/>
      <c r="AX105" s="334"/>
      <c r="AY105" s="334"/>
      <c r="AZ105" s="334"/>
      <c r="BA105" s="335"/>
      <c r="BB105" s="335"/>
    </row>
    <row r="106" spans="1:960" s="42" customFormat="1" ht="18.75" customHeight="1" x14ac:dyDescent="0.3">
      <c r="A106" s="107" t="s">
        <v>55</v>
      </c>
      <c r="B106" s="237">
        <v>2250336</v>
      </c>
      <c r="C106" s="527"/>
      <c r="D106" s="90">
        <f t="shared" si="42"/>
        <v>0</v>
      </c>
      <c r="E106" s="90">
        <f t="shared" si="43"/>
        <v>0</v>
      </c>
      <c r="F106" s="175" t="e">
        <f t="shared" si="44"/>
        <v>#DIV/0!</v>
      </c>
      <c r="G106" s="90"/>
      <c r="H106" s="90"/>
      <c r="I106" s="175" t="e">
        <f t="shared" si="32"/>
        <v>#DIV/0!</v>
      </c>
      <c r="J106" s="256">
        <f t="shared" si="45"/>
        <v>0</v>
      </c>
      <c r="K106" s="421">
        <f t="shared" si="46"/>
        <v>0</v>
      </c>
      <c r="L106" s="256">
        <f t="shared" si="29"/>
        <v>0</v>
      </c>
      <c r="M106" s="421">
        <f t="shared" si="36"/>
        <v>0</v>
      </c>
      <c r="N106" s="412"/>
      <c r="O106" s="412"/>
      <c r="P106" s="412"/>
      <c r="Q106" s="405"/>
      <c r="R106" s="405"/>
      <c r="S106" s="405"/>
      <c r="T106" s="405"/>
      <c r="U106" s="405"/>
      <c r="V106" s="405"/>
      <c r="W106" s="405"/>
      <c r="X106" s="332"/>
      <c r="Y106" s="332"/>
      <c r="Z106" s="332"/>
      <c r="AA106" s="332"/>
      <c r="AB106" s="332"/>
      <c r="AC106" s="332"/>
      <c r="AD106" s="332"/>
      <c r="AE106" s="332"/>
      <c r="AF106" s="332"/>
      <c r="AG106" s="332"/>
      <c r="AH106" s="332"/>
      <c r="AI106" s="332"/>
      <c r="AJ106" s="332"/>
      <c r="AK106" s="332"/>
      <c r="AL106" s="332"/>
      <c r="AM106" s="332"/>
      <c r="AN106" s="332"/>
      <c r="AO106" s="332"/>
      <c r="AP106" s="332"/>
      <c r="AQ106" s="332"/>
      <c r="AR106" s="332"/>
      <c r="AS106" s="332"/>
      <c r="AT106" s="332"/>
      <c r="AU106" s="332"/>
      <c r="AV106" s="332"/>
      <c r="AW106" s="332"/>
      <c r="AX106" s="332"/>
      <c r="AY106" s="332"/>
      <c r="AZ106" s="332"/>
      <c r="BA106" s="333"/>
      <c r="BB106" s="333"/>
    </row>
    <row r="107" spans="1:960" ht="66" customHeight="1" x14ac:dyDescent="0.3">
      <c r="A107" s="109" t="s">
        <v>56</v>
      </c>
      <c r="B107" s="239">
        <v>2250469</v>
      </c>
      <c r="C107" s="527">
        <v>1356</v>
      </c>
      <c r="D107" s="90">
        <f t="shared" si="42"/>
        <v>1356</v>
      </c>
      <c r="E107" s="90">
        <f t="shared" si="43"/>
        <v>0</v>
      </c>
      <c r="F107" s="175">
        <f t="shared" si="44"/>
        <v>100</v>
      </c>
      <c r="G107" s="93">
        <v>1356</v>
      </c>
      <c r="H107" s="93">
        <v>1356</v>
      </c>
      <c r="I107" s="175">
        <f t="shared" si="32"/>
        <v>100</v>
      </c>
      <c r="J107" s="256">
        <f t="shared" si="45"/>
        <v>0</v>
      </c>
      <c r="K107" s="421">
        <f t="shared" si="46"/>
        <v>1356</v>
      </c>
      <c r="L107" s="256">
        <f t="shared" si="29"/>
        <v>0</v>
      </c>
      <c r="M107" s="421">
        <f t="shared" si="36"/>
        <v>1356</v>
      </c>
      <c r="N107" s="286"/>
      <c r="O107" s="286"/>
      <c r="P107" s="286"/>
      <c r="Q107" s="278"/>
      <c r="R107" s="278"/>
      <c r="S107" s="278"/>
      <c r="T107" s="278"/>
      <c r="U107" s="278"/>
      <c r="V107" s="278"/>
      <c r="W107" s="278"/>
      <c r="X107" s="264"/>
      <c r="Y107" s="264"/>
      <c r="Z107" s="264"/>
      <c r="AA107" s="264"/>
      <c r="AB107" s="264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4"/>
      <c r="AQ107" s="264"/>
      <c r="AR107" s="264"/>
      <c r="AS107" s="264"/>
      <c r="AT107" s="264"/>
      <c r="AU107" s="264"/>
      <c r="AV107" s="264"/>
      <c r="AW107" s="264"/>
      <c r="AX107" s="264"/>
      <c r="AY107" s="264"/>
      <c r="AZ107" s="264"/>
      <c r="BA107" s="265"/>
      <c r="BB107" s="265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  <c r="MR107" s="3"/>
      <c r="MS107" s="3"/>
      <c r="MT107" s="3"/>
      <c r="MU107" s="3"/>
      <c r="MV107" s="3"/>
      <c r="MW107" s="3"/>
      <c r="MX107" s="3"/>
      <c r="MY107" s="3"/>
      <c r="MZ107" s="3"/>
      <c r="NA107" s="3"/>
      <c r="NB107" s="3"/>
      <c r="NC107" s="3"/>
      <c r="ND107" s="3"/>
      <c r="NE107" s="3"/>
      <c r="NF107" s="3"/>
      <c r="NG107" s="3"/>
      <c r="NH107" s="3"/>
      <c r="NI107" s="3"/>
      <c r="NJ107" s="3"/>
      <c r="NK107" s="3"/>
      <c r="NL107" s="3"/>
      <c r="NM107" s="3"/>
      <c r="NN107" s="3"/>
      <c r="NO107" s="3"/>
      <c r="NP107" s="3"/>
      <c r="NQ107" s="3"/>
      <c r="NR107" s="3"/>
      <c r="NS107" s="3"/>
      <c r="NT107" s="3"/>
      <c r="NU107" s="3"/>
      <c r="NV107" s="3"/>
      <c r="NW107" s="3"/>
      <c r="NX107" s="3"/>
      <c r="NY107" s="3"/>
      <c r="NZ107" s="3"/>
      <c r="OA107" s="3"/>
      <c r="OB107" s="3"/>
      <c r="OC107" s="3"/>
      <c r="OD107" s="3"/>
      <c r="OE107" s="3"/>
      <c r="OF107" s="3"/>
      <c r="OG107" s="3"/>
      <c r="OH107" s="3"/>
      <c r="OI107" s="3"/>
      <c r="OJ107" s="3"/>
      <c r="OK107" s="3"/>
      <c r="OL107" s="3"/>
      <c r="OM107" s="3"/>
      <c r="ON107" s="3"/>
      <c r="OO107" s="3"/>
      <c r="OP107" s="3"/>
      <c r="OQ107" s="3"/>
      <c r="OR107" s="3"/>
      <c r="OS107" s="3"/>
      <c r="OT107" s="3"/>
      <c r="OU107" s="3"/>
      <c r="OV107" s="3"/>
      <c r="OW107" s="3"/>
      <c r="OX107" s="3"/>
      <c r="OY107" s="3"/>
      <c r="OZ107" s="3"/>
      <c r="PA107" s="3"/>
      <c r="PB107" s="3"/>
      <c r="PC107" s="3"/>
      <c r="PD107" s="3"/>
      <c r="PE107" s="3"/>
      <c r="PF107" s="3"/>
      <c r="PG107" s="3"/>
      <c r="PH107" s="3"/>
      <c r="PI107" s="3"/>
      <c r="PJ107" s="3"/>
      <c r="PK107" s="3"/>
      <c r="PL107" s="3"/>
      <c r="PM107" s="3"/>
      <c r="PN107" s="3"/>
      <c r="PO107" s="3"/>
      <c r="PP107" s="3"/>
      <c r="PQ107" s="3"/>
      <c r="PR107" s="3"/>
      <c r="PS107" s="3"/>
      <c r="PT107" s="3"/>
      <c r="PU107" s="3"/>
      <c r="PV107" s="3"/>
      <c r="PW107" s="3"/>
      <c r="PX107" s="3"/>
      <c r="PY107" s="3"/>
      <c r="PZ107" s="3"/>
      <c r="QA107" s="3"/>
      <c r="QB107" s="3"/>
      <c r="QC107" s="3"/>
      <c r="QD107" s="3"/>
      <c r="QE107" s="3"/>
      <c r="QF107" s="3"/>
      <c r="QG107" s="3"/>
      <c r="QH107" s="3"/>
      <c r="QI107" s="3"/>
      <c r="QJ107" s="3"/>
      <c r="QK107" s="3"/>
      <c r="QL107" s="3"/>
      <c r="QM107" s="3"/>
      <c r="QN107" s="3"/>
      <c r="QO107" s="3"/>
      <c r="QP107" s="3"/>
      <c r="QQ107" s="3"/>
      <c r="QR107" s="3"/>
      <c r="QS107" s="3"/>
      <c r="QT107" s="3"/>
      <c r="QU107" s="3"/>
      <c r="QV107" s="3"/>
      <c r="QW107" s="3"/>
      <c r="QX107" s="3"/>
      <c r="QY107" s="3"/>
      <c r="QZ107" s="3"/>
      <c r="RA107" s="3"/>
      <c r="RB107" s="3"/>
      <c r="RC107" s="3"/>
      <c r="RD107" s="3"/>
      <c r="RE107" s="3"/>
      <c r="RF107" s="3"/>
      <c r="RG107" s="3"/>
      <c r="RH107" s="3"/>
      <c r="RI107" s="3"/>
      <c r="RJ107" s="3"/>
      <c r="RK107" s="3"/>
      <c r="RL107" s="3"/>
      <c r="RM107" s="3"/>
      <c r="RN107" s="3"/>
      <c r="RO107" s="3"/>
      <c r="RP107" s="3"/>
      <c r="RQ107" s="3"/>
      <c r="RR107" s="3"/>
      <c r="RS107" s="3"/>
      <c r="RT107" s="3"/>
      <c r="RU107" s="3"/>
      <c r="RV107" s="3"/>
      <c r="RW107" s="3"/>
      <c r="RX107" s="3"/>
      <c r="RY107" s="3"/>
      <c r="RZ107" s="3"/>
      <c r="SA107" s="3"/>
      <c r="SB107" s="3"/>
      <c r="SC107" s="3"/>
      <c r="SD107" s="3"/>
      <c r="SE107" s="3"/>
      <c r="SF107" s="3"/>
      <c r="SG107" s="3"/>
      <c r="SH107" s="3"/>
      <c r="SI107" s="3"/>
      <c r="SJ107" s="3"/>
      <c r="SK107" s="3"/>
      <c r="SL107" s="3"/>
      <c r="SM107" s="3"/>
      <c r="SN107" s="3"/>
      <c r="SO107" s="3"/>
      <c r="SP107" s="3"/>
      <c r="SQ107" s="3"/>
      <c r="SR107" s="3"/>
      <c r="SS107" s="3"/>
      <c r="ST107" s="3"/>
      <c r="SU107" s="3"/>
      <c r="SV107" s="3"/>
      <c r="SW107" s="3"/>
      <c r="SX107" s="3"/>
      <c r="SY107" s="3"/>
      <c r="SZ107" s="3"/>
      <c r="TA107" s="3"/>
      <c r="TB107" s="3"/>
      <c r="TC107" s="3"/>
      <c r="TD107" s="3"/>
      <c r="TE107" s="3"/>
      <c r="TF107" s="3"/>
      <c r="TG107" s="3"/>
      <c r="TH107" s="3"/>
      <c r="TI107" s="3"/>
      <c r="TJ107" s="3"/>
      <c r="TK107" s="3"/>
      <c r="TL107" s="3"/>
      <c r="TM107" s="3"/>
      <c r="TN107" s="3"/>
      <c r="TO107" s="3"/>
      <c r="TP107" s="3"/>
      <c r="TQ107" s="3"/>
      <c r="TR107" s="3"/>
      <c r="TS107" s="3"/>
      <c r="TT107" s="3"/>
      <c r="TU107" s="3"/>
      <c r="TV107" s="3"/>
      <c r="TW107" s="3"/>
      <c r="TX107" s="3"/>
      <c r="TY107" s="3"/>
      <c r="TZ107" s="3"/>
      <c r="UA107" s="3"/>
      <c r="UB107" s="3"/>
      <c r="UC107" s="3"/>
      <c r="UD107" s="3"/>
      <c r="UE107" s="3"/>
      <c r="UF107" s="3"/>
      <c r="UG107" s="3"/>
      <c r="UH107" s="3"/>
      <c r="UI107" s="3"/>
      <c r="UJ107" s="3"/>
      <c r="UK107" s="3"/>
      <c r="UL107" s="3"/>
      <c r="UM107" s="3"/>
      <c r="UN107" s="3"/>
      <c r="UO107" s="3"/>
      <c r="UP107" s="3"/>
      <c r="UQ107" s="3"/>
      <c r="UR107" s="3"/>
      <c r="US107" s="3"/>
      <c r="UT107" s="3"/>
      <c r="UU107" s="3"/>
      <c r="UV107" s="3"/>
      <c r="UW107" s="3"/>
      <c r="UX107" s="3"/>
      <c r="UY107" s="3"/>
      <c r="UZ107" s="3"/>
      <c r="VA107" s="3"/>
      <c r="VB107" s="3"/>
      <c r="VC107" s="3"/>
      <c r="VD107" s="3"/>
      <c r="VE107" s="3"/>
      <c r="VF107" s="3"/>
      <c r="VG107" s="3"/>
      <c r="VH107" s="3"/>
      <c r="VI107" s="3"/>
      <c r="VJ107" s="3"/>
      <c r="VK107" s="3"/>
      <c r="VL107" s="3"/>
      <c r="VM107" s="3"/>
      <c r="VN107" s="3"/>
      <c r="VO107" s="3"/>
      <c r="VP107" s="3"/>
      <c r="VQ107" s="3"/>
      <c r="VR107" s="3"/>
      <c r="VS107" s="3"/>
      <c r="VT107" s="3"/>
      <c r="VU107" s="3"/>
      <c r="VV107" s="3"/>
      <c r="VW107" s="3"/>
      <c r="VX107" s="3"/>
      <c r="VY107" s="3"/>
      <c r="VZ107" s="3"/>
      <c r="WA107" s="3"/>
      <c r="WB107" s="3"/>
      <c r="WC107" s="3"/>
      <c r="WD107" s="3"/>
      <c r="WE107" s="3"/>
      <c r="WF107" s="3"/>
      <c r="WG107" s="3"/>
      <c r="WH107" s="3"/>
      <c r="WI107" s="3"/>
      <c r="WJ107" s="3"/>
      <c r="WK107" s="3"/>
      <c r="WL107" s="3"/>
      <c r="WM107" s="3"/>
      <c r="WN107" s="3"/>
      <c r="WO107" s="3"/>
      <c r="WP107" s="3"/>
      <c r="WQ107" s="3"/>
      <c r="WR107" s="3"/>
      <c r="WS107" s="3"/>
      <c r="WT107" s="3"/>
      <c r="WU107" s="3"/>
      <c r="WV107" s="3"/>
      <c r="WW107" s="3"/>
      <c r="WX107" s="3"/>
      <c r="WY107" s="3"/>
      <c r="WZ107" s="3"/>
      <c r="XA107" s="3"/>
      <c r="XB107" s="3"/>
      <c r="XC107" s="3"/>
      <c r="XD107" s="3"/>
      <c r="XE107" s="3"/>
      <c r="XF107" s="3"/>
      <c r="XG107" s="3"/>
      <c r="XH107" s="3"/>
      <c r="XI107" s="3"/>
      <c r="XJ107" s="3"/>
      <c r="XK107" s="3"/>
      <c r="XL107" s="3"/>
      <c r="XM107" s="3"/>
      <c r="XN107" s="3"/>
      <c r="XO107" s="3"/>
      <c r="XP107" s="3"/>
      <c r="XQ107" s="3"/>
      <c r="XR107" s="3"/>
      <c r="XS107" s="3"/>
      <c r="XT107" s="3"/>
      <c r="XU107" s="3"/>
      <c r="XV107" s="3"/>
      <c r="XW107" s="3"/>
      <c r="XX107" s="3"/>
      <c r="XY107" s="3"/>
      <c r="XZ107" s="3"/>
      <c r="YA107" s="3"/>
      <c r="YB107" s="3"/>
      <c r="YC107" s="3"/>
      <c r="YD107" s="3"/>
      <c r="YE107" s="3"/>
      <c r="YF107" s="3"/>
      <c r="YG107" s="3"/>
      <c r="YH107" s="3"/>
      <c r="YI107" s="3"/>
      <c r="YJ107" s="3"/>
      <c r="YK107" s="3"/>
      <c r="YL107" s="3"/>
      <c r="YM107" s="3"/>
      <c r="YN107" s="3"/>
      <c r="YO107" s="3"/>
      <c r="YP107" s="3"/>
      <c r="YQ107" s="3"/>
      <c r="YR107" s="3"/>
      <c r="YS107" s="3"/>
      <c r="YT107" s="3"/>
      <c r="YU107" s="3"/>
      <c r="YV107" s="3"/>
      <c r="YW107" s="3"/>
      <c r="YX107" s="3"/>
      <c r="YY107" s="3"/>
      <c r="YZ107" s="3"/>
      <c r="ZA107" s="3"/>
      <c r="ZB107" s="3"/>
      <c r="ZC107" s="3"/>
      <c r="ZD107" s="3"/>
      <c r="ZE107" s="3"/>
      <c r="ZF107" s="3"/>
      <c r="ZG107" s="3"/>
      <c r="ZH107" s="3"/>
      <c r="ZI107" s="3"/>
      <c r="ZJ107" s="3"/>
      <c r="ZK107" s="3"/>
      <c r="ZL107" s="3"/>
      <c r="ZM107" s="3"/>
      <c r="ZN107" s="3"/>
      <c r="ZO107" s="3"/>
      <c r="ZP107" s="3"/>
      <c r="ZQ107" s="3"/>
      <c r="ZR107" s="3"/>
      <c r="ZS107" s="3"/>
      <c r="ZT107" s="3"/>
      <c r="ZU107" s="3"/>
      <c r="ZV107" s="3"/>
      <c r="ZW107" s="3"/>
      <c r="ZX107" s="3"/>
      <c r="ZY107" s="3"/>
      <c r="ZZ107" s="3"/>
      <c r="AAA107" s="3"/>
      <c r="AAB107" s="3"/>
      <c r="AAC107" s="3"/>
      <c r="AAD107" s="3"/>
      <c r="AAE107" s="3"/>
      <c r="AAF107" s="3"/>
      <c r="AAG107" s="3"/>
      <c r="AAH107" s="3"/>
      <c r="AAI107" s="3"/>
      <c r="AAJ107" s="3"/>
      <c r="AAK107" s="3"/>
      <c r="AAL107" s="3"/>
      <c r="AAM107" s="3"/>
      <c r="AAN107" s="3"/>
      <c r="AAO107" s="3"/>
      <c r="AAP107" s="3"/>
      <c r="AAQ107" s="3"/>
      <c r="AAR107" s="3"/>
      <c r="AAS107" s="3"/>
      <c r="AAT107" s="3"/>
      <c r="AAU107" s="3"/>
      <c r="AAV107" s="3"/>
      <c r="AAW107" s="3"/>
      <c r="AAX107" s="3"/>
      <c r="AAY107" s="3"/>
      <c r="AAZ107" s="3"/>
      <c r="ABA107" s="3"/>
      <c r="ABB107" s="3"/>
      <c r="ABC107" s="3"/>
      <c r="ABD107" s="3"/>
      <c r="ABE107" s="3"/>
      <c r="ABF107" s="3"/>
      <c r="ABG107" s="3"/>
      <c r="ABH107" s="3"/>
      <c r="ABI107" s="3"/>
      <c r="ABJ107" s="3"/>
      <c r="ABK107" s="3"/>
      <c r="ABL107" s="3"/>
      <c r="ABM107" s="3"/>
      <c r="ABN107" s="3"/>
      <c r="ABO107" s="3"/>
      <c r="ABP107" s="3"/>
      <c r="ABQ107" s="3"/>
      <c r="ABR107" s="3"/>
      <c r="ABS107" s="3"/>
      <c r="ABT107" s="3"/>
      <c r="ABU107" s="3"/>
      <c r="ABV107" s="3"/>
      <c r="ABW107" s="3"/>
      <c r="ABX107" s="3"/>
      <c r="ABY107" s="3"/>
      <c r="ABZ107" s="3"/>
      <c r="ACA107" s="3"/>
      <c r="ACB107" s="3"/>
      <c r="ACC107" s="3"/>
      <c r="ACD107" s="3"/>
      <c r="ACE107" s="3"/>
      <c r="ACF107" s="3"/>
      <c r="ACG107" s="3"/>
      <c r="ACH107" s="3"/>
      <c r="ACI107" s="3"/>
      <c r="ACJ107" s="3"/>
      <c r="ACK107" s="3"/>
      <c r="ACL107" s="3"/>
      <c r="ACM107" s="3"/>
      <c r="ACN107" s="3"/>
      <c r="ACO107" s="3"/>
      <c r="ACP107" s="3"/>
      <c r="ACQ107" s="3"/>
      <c r="ACR107" s="3"/>
      <c r="ACS107" s="3"/>
      <c r="ACT107" s="3"/>
      <c r="ACU107" s="3"/>
      <c r="ACV107" s="3"/>
      <c r="ACW107" s="3"/>
      <c r="ACX107" s="3"/>
      <c r="ACY107" s="3"/>
      <c r="ACZ107" s="3"/>
      <c r="ADA107" s="3"/>
      <c r="ADB107" s="3"/>
      <c r="ADC107" s="3"/>
      <c r="ADD107" s="3"/>
      <c r="ADE107" s="3"/>
      <c r="ADF107" s="3"/>
      <c r="ADG107" s="3"/>
      <c r="ADH107" s="3"/>
      <c r="ADI107" s="3"/>
      <c r="ADJ107" s="3"/>
      <c r="ADK107" s="3"/>
      <c r="ADL107" s="3"/>
      <c r="ADM107" s="3"/>
      <c r="ADN107" s="3"/>
      <c r="ADO107" s="3"/>
      <c r="ADP107" s="3"/>
      <c r="ADQ107" s="3"/>
      <c r="ADR107" s="3"/>
      <c r="ADS107" s="3"/>
      <c r="ADT107" s="3"/>
      <c r="ADU107" s="3"/>
      <c r="ADV107" s="3"/>
      <c r="ADW107" s="3"/>
      <c r="ADX107" s="3"/>
      <c r="ADY107" s="3"/>
      <c r="ADZ107" s="3"/>
      <c r="AEA107" s="3"/>
      <c r="AEB107" s="3"/>
      <c r="AEC107" s="3"/>
      <c r="AED107" s="3"/>
      <c r="AEE107" s="3"/>
      <c r="AEF107" s="3"/>
      <c r="AEG107" s="3"/>
      <c r="AEH107" s="3"/>
      <c r="AEI107" s="3"/>
      <c r="AEJ107" s="3"/>
      <c r="AEK107" s="3"/>
      <c r="AEL107" s="3"/>
      <c r="AEM107" s="3"/>
      <c r="AEN107" s="3"/>
      <c r="AEO107" s="3"/>
      <c r="AEP107" s="3"/>
      <c r="AEQ107" s="3"/>
      <c r="AER107" s="3"/>
      <c r="AES107" s="3"/>
      <c r="AET107" s="3"/>
      <c r="AEU107" s="3"/>
      <c r="AEV107" s="3"/>
      <c r="AEW107" s="3"/>
      <c r="AEX107" s="3"/>
      <c r="AEY107" s="3"/>
      <c r="AEZ107" s="3"/>
      <c r="AFA107" s="3"/>
      <c r="AFB107" s="3"/>
      <c r="AFC107" s="3"/>
      <c r="AFD107" s="3"/>
      <c r="AFE107" s="3"/>
      <c r="AFF107" s="3"/>
      <c r="AFG107" s="3"/>
      <c r="AFH107" s="3"/>
      <c r="AFI107" s="3"/>
      <c r="AFJ107" s="3"/>
      <c r="AFK107" s="3"/>
      <c r="AFL107" s="3"/>
      <c r="AFM107" s="3"/>
      <c r="AFN107" s="3"/>
      <c r="AFO107" s="3"/>
      <c r="AFP107" s="3"/>
      <c r="AFQ107" s="3"/>
      <c r="AFR107" s="3"/>
      <c r="AFS107" s="3"/>
      <c r="AFT107" s="3"/>
      <c r="AFU107" s="3"/>
      <c r="AFV107" s="3"/>
      <c r="AFW107" s="3"/>
      <c r="AFX107" s="3"/>
      <c r="AFY107" s="3"/>
      <c r="AFZ107" s="3"/>
      <c r="AGA107" s="3"/>
      <c r="AGB107" s="3"/>
      <c r="AGC107" s="3"/>
      <c r="AGD107" s="3"/>
      <c r="AGE107" s="3"/>
      <c r="AGF107" s="3"/>
      <c r="AGG107" s="3"/>
      <c r="AGH107" s="3"/>
      <c r="AGI107" s="3"/>
      <c r="AGJ107" s="3"/>
      <c r="AGK107" s="3"/>
      <c r="AGL107" s="3"/>
      <c r="AGM107" s="3"/>
      <c r="AGN107" s="3"/>
      <c r="AGO107" s="3"/>
      <c r="AGP107" s="3"/>
      <c r="AGQ107" s="3"/>
      <c r="AGR107" s="3"/>
      <c r="AGS107" s="3"/>
      <c r="AGT107" s="3"/>
      <c r="AGU107" s="3"/>
      <c r="AGV107" s="3"/>
      <c r="AGW107" s="3"/>
      <c r="AGX107" s="3"/>
      <c r="AGY107" s="3"/>
      <c r="AGZ107" s="3"/>
      <c r="AHA107" s="3"/>
      <c r="AHB107" s="3"/>
      <c r="AHC107" s="3"/>
      <c r="AHD107" s="3"/>
      <c r="AHE107" s="3"/>
      <c r="AHF107" s="3"/>
      <c r="AHG107" s="3"/>
      <c r="AHH107" s="3"/>
      <c r="AHI107" s="3"/>
      <c r="AHJ107" s="3"/>
      <c r="AHK107" s="3"/>
      <c r="AHL107" s="3"/>
      <c r="AHM107" s="3"/>
      <c r="AHN107" s="3"/>
      <c r="AHO107" s="3"/>
      <c r="AHP107" s="3"/>
      <c r="AHQ107" s="3"/>
      <c r="AHR107" s="3"/>
      <c r="AHS107" s="3"/>
      <c r="AHT107" s="3"/>
      <c r="AHU107" s="3"/>
      <c r="AHV107" s="3"/>
      <c r="AHW107" s="3"/>
      <c r="AHX107" s="3"/>
      <c r="AHY107" s="3"/>
      <c r="AHZ107" s="3"/>
      <c r="AIA107" s="3"/>
      <c r="AIB107" s="3"/>
      <c r="AIC107" s="3"/>
      <c r="AID107" s="3"/>
      <c r="AIE107" s="3"/>
      <c r="AIF107" s="3"/>
      <c r="AIG107" s="3"/>
      <c r="AIH107" s="3"/>
      <c r="AII107" s="3"/>
      <c r="AIJ107" s="3"/>
      <c r="AIK107" s="3"/>
      <c r="AIL107" s="3"/>
      <c r="AIM107" s="3"/>
      <c r="AIN107" s="3"/>
      <c r="AIO107" s="3"/>
      <c r="AIP107" s="3"/>
      <c r="AIQ107" s="3"/>
      <c r="AIR107" s="3"/>
      <c r="AIS107" s="3"/>
      <c r="AIT107" s="3"/>
      <c r="AIU107" s="3"/>
      <c r="AIV107" s="3"/>
      <c r="AIW107" s="3"/>
      <c r="AIX107" s="3"/>
      <c r="AIY107" s="3"/>
      <c r="AIZ107" s="3"/>
      <c r="AJA107" s="3"/>
      <c r="AJB107" s="3"/>
      <c r="AJC107" s="3"/>
      <c r="AJD107" s="3"/>
      <c r="AJE107" s="3"/>
      <c r="AJF107" s="3"/>
      <c r="AJG107" s="3"/>
      <c r="AJH107" s="3"/>
      <c r="AJI107" s="3"/>
      <c r="AJJ107" s="3"/>
      <c r="AJK107" s="3"/>
      <c r="AJL107" s="3"/>
      <c r="AJM107" s="3"/>
      <c r="AJN107" s="3"/>
      <c r="AJO107" s="3"/>
      <c r="AJP107" s="3"/>
      <c r="AJQ107" s="3"/>
      <c r="AJR107" s="3"/>
      <c r="AJS107" s="3"/>
      <c r="AJT107" s="3"/>
      <c r="AJU107" s="3"/>
      <c r="AJV107" s="3"/>
      <c r="AJW107" s="3"/>
      <c r="AJX107" s="3"/>
    </row>
    <row r="108" spans="1:960" ht="78.75" customHeight="1" x14ac:dyDescent="0.3">
      <c r="A108" s="109" t="s">
        <v>57</v>
      </c>
      <c r="B108" s="240">
        <v>2250471</v>
      </c>
      <c r="C108" s="527">
        <v>1750</v>
      </c>
      <c r="D108" s="90">
        <f t="shared" si="42"/>
        <v>1750</v>
      </c>
      <c r="E108" s="90">
        <f t="shared" si="43"/>
        <v>0</v>
      </c>
      <c r="F108" s="175">
        <f t="shared" si="44"/>
        <v>100</v>
      </c>
      <c r="G108" s="93">
        <v>1750</v>
      </c>
      <c r="H108" s="93">
        <v>1750</v>
      </c>
      <c r="I108" s="175">
        <f t="shared" si="32"/>
        <v>100</v>
      </c>
      <c r="J108" s="256">
        <f t="shared" si="45"/>
        <v>0</v>
      </c>
      <c r="K108" s="421">
        <f t="shared" si="46"/>
        <v>1750</v>
      </c>
      <c r="L108" s="256">
        <f t="shared" si="29"/>
        <v>0</v>
      </c>
      <c r="M108" s="421">
        <f t="shared" si="36"/>
        <v>1750</v>
      </c>
      <c r="N108" s="286"/>
      <c r="O108" s="286"/>
      <c r="P108" s="286"/>
      <c r="Q108" s="278"/>
      <c r="R108" s="278"/>
      <c r="S108" s="278"/>
      <c r="T108" s="278"/>
      <c r="U108" s="278"/>
      <c r="V108" s="278"/>
      <c r="W108" s="278"/>
      <c r="X108" s="264"/>
      <c r="Y108" s="264"/>
      <c r="Z108" s="264"/>
      <c r="AA108" s="264"/>
      <c r="AB108" s="264"/>
      <c r="AC108" s="264"/>
      <c r="AD108" s="264"/>
      <c r="AE108" s="264"/>
      <c r="AF108" s="264"/>
      <c r="AG108" s="264"/>
      <c r="AH108" s="264"/>
      <c r="AI108" s="264"/>
      <c r="AJ108" s="264"/>
      <c r="AK108" s="264"/>
      <c r="AL108" s="264"/>
      <c r="AM108" s="264"/>
      <c r="AN108" s="264"/>
      <c r="AO108" s="264"/>
      <c r="AP108" s="264"/>
      <c r="AQ108" s="264"/>
      <c r="AR108" s="264"/>
      <c r="AS108" s="264"/>
      <c r="AT108" s="264"/>
      <c r="AU108" s="264"/>
      <c r="AV108" s="264"/>
      <c r="AW108" s="264"/>
      <c r="AX108" s="264"/>
      <c r="AY108" s="264"/>
      <c r="AZ108" s="264"/>
      <c r="BA108" s="265"/>
      <c r="BB108" s="265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  <c r="MQ108" s="3"/>
      <c r="MR108" s="3"/>
      <c r="MS108" s="3"/>
      <c r="MT108" s="3"/>
      <c r="MU108" s="3"/>
      <c r="MV108" s="3"/>
      <c r="MW108" s="3"/>
      <c r="MX108" s="3"/>
      <c r="MY108" s="3"/>
      <c r="MZ108" s="3"/>
      <c r="NA108" s="3"/>
      <c r="NB108" s="3"/>
      <c r="NC108" s="3"/>
      <c r="ND108" s="3"/>
      <c r="NE108" s="3"/>
      <c r="NF108" s="3"/>
      <c r="NG108" s="3"/>
      <c r="NH108" s="3"/>
      <c r="NI108" s="3"/>
      <c r="NJ108" s="3"/>
      <c r="NK108" s="3"/>
      <c r="NL108" s="3"/>
      <c r="NM108" s="3"/>
      <c r="NN108" s="3"/>
      <c r="NO108" s="3"/>
      <c r="NP108" s="3"/>
      <c r="NQ108" s="3"/>
      <c r="NR108" s="3"/>
      <c r="NS108" s="3"/>
      <c r="NT108" s="3"/>
      <c r="NU108" s="3"/>
      <c r="NV108" s="3"/>
      <c r="NW108" s="3"/>
      <c r="NX108" s="3"/>
      <c r="NY108" s="3"/>
      <c r="NZ108" s="3"/>
      <c r="OA108" s="3"/>
      <c r="OB108" s="3"/>
      <c r="OC108" s="3"/>
      <c r="OD108" s="3"/>
      <c r="OE108" s="3"/>
      <c r="OF108" s="3"/>
      <c r="OG108" s="3"/>
      <c r="OH108" s="3"/>
      <c r="OI108" s="3"/>
      <c r="OJ108" s="3"/>
      <c r="OK108" s="3"/>
      <c r="OL108" s="3"/>
      <c r="OM108" s="3"/>
      <c r="ON108" s="3"/>
      <c r="OO108" s="3"/>
      <c r="OP108" s="3"/>
      <c r="OQ108" s="3"/>
      <c r="OR108" s="3"/>
      <c r="OS108" s="3"/>
      <c r="OT108" s="3"/>
      <c r="OU108" s="3"/>
      <c r="OV108" s="3"/>
      <c r="OW108" s="3"/>
      <c r="OX108" s="3"/>
      <c r="OY108" s="3"/>
      <c r="OZ108" s="3"/>
      <c r="PA108" s="3"/>
      <c r="PB108" s="3"/>
      <c r="PC108" s="3"/>
      <c r="PD108" s="3"/>
      <c r="PE108" s="3"/>
      <c r="PF108" s="3"/>
      <c r="PG108" s="3"/>
      <c r="PH108" s="3"/>
      <c r="PI108" s="3"/>
      <c r="PJ108" s="3"/>
      <c r="PK108" s="3"/>
      <c r="PL108" s="3"/>
      <c r="PM108" s="3"/>
      <c r="PN108" s="3"/>
      <c r="PO108" s="3"/>
      <c r="PP108" s="3"/>
      <c r="PQ108" s="3"/>
      <c r="PR108" s="3"/>
      <c r="PS108" s="3"/>
      <c r="PT108" s="3"/>
      <c r="PU108" s="3"/>
      <c r="PV108" s="3"/>
      <c r="PW108" s="3"/>
      <c r="PX108" s="3"/>
      <c r="PY108" s="3"/>
      <c r="PZ108" s="3"/>
      <c r="QA108" s="3"/>
      <c r="QB108" s="3"/>
      <c r="QC108" s="3"/>
      <c r="QD108" s="3"/>
      <c r="QE108" s="3"/>
      <c r="QF108" s="3"/>
      <c r="QG108" s="3"/>
      <c r="QH108" s="3"/>
      <c r="QI108" s="3"/>
      <c r="QJ108" s="3"/>
      <c r="QK108" s="3"/>
      <c r="QL108" s="3"/>
      <c r="QM108" s="3"/>
      <c r="QN108" s="3"/>
      <c r="QO108" s="3"/>
      <c r="QP108" s="3"/>
      <c r="QQ108" s="3"/>
      <c r="QR108" s="3"/>
      <c r="QS108" s="3"/>
      <c r="QT108" s="3"/>
      <c r="QU108" s="3"/>
      <c r="QV108" s="3"/>
      <c r="QW108" s="3"/>
      <c r="QX108" s="3"/>
      <c r="QY108" s="3"/>
      <c r="QZ108" s="3"/>
      <c r="RA108" s="3"/>
      <c r="RB108" s="3"/>
      <c r="RC108" s="3"/>
      <c r="RD108" s="3"/>
      <c r="RE108" s="3"/>
      <c r="RF108" s="3"/>
      <c r="RG108" s="3"/>
      <c r="RH108" s="3"/>
      <c r="RI108" s="3"/>
      <c r="RJ108" s="3"/>
      <c r="RK108" s="3"/>
      <c r="RL108" s="3"/>
      <c r="RM108" s="3"/>
      <c r="RN108" s="3"/>
      <c r="RO108" s="3"/>
      <c r="RP108" s="3"/>
      <c r="RQ108" s="3"/>
      <c r="RR108" s="3"/>
      <c r="RS108" s="3"/>
      <c r="RT108" s="3"/>
      <c r="RU108" s="3"/>
      <c r="RV108" s="3"/>
      <c r="RW108" s="3"/>
      <c r="RX108" s="3"/>
      <c r="RY108" s="3"/>
      <c r="RZ108" s="3"/>
      <c r="SA108" s="3"/>
      <c r="SB108" s="3"/>
      <c r="SC108" s="3"/>
      <c r="SD108" s="3"/>
      <c r="SE108" s="3"/>
      <c r="SF108" s="3"/>
      <c r="SG108" s="3"/>
      <c r="SH108" s="3"/>
      <c r="SI108" s="3"/>
      <c r="SJ108" s="3"/>
      <c r="SK108" s="3"/>
      <c r="SL108" s="3"/>
      <c r="SM108" s="3"/>
      <c r="SN108" s="3"/>
      <c r="SO108" s="3"/>
      <c r="SP108" s="3"/>
      <c r="SQ108" s="3"/>
      <c r="SR108" s="3"/>
      <c r="SS108" s="3"/>
      <c r="ST108" s="3"/>
      <c r="SU108" s="3"/>
      <c r="SV108" s="3"/>
      <c r="SW108" s="3"/>
      <c r="SX108" s="3"/>
      <c r="SY108" s="3"/>
      <c r="SZ108" s="3"/>
      <c r="TA108" s="3"/>
      <c r="TB108" s="3"/>
      <c r="TC108" s="3"/>
      <c r="TD108" s="3"/>
      <c r="TE108" s="3"/>
      <c r="TF108" s="3"/>
      <c r="TG108" s="3"/>
      <c r="TH108" s="3"/>
      <c r="TI108" s="3"/>
      <c r="TJ108" s="3"/>
      <c r="TK108" s="3"/>
      <c r="TL108" s="3"/>
      <c r="TM108" s="3"/>
      <c r="TN108" s="3"/>
      <c r="TO108" s="3"/>
      <c r="TP108" s="3"/>
      <c r="TQ108" s="3"/>
      <c r="TR108" s="3"/>
      <c r="TS108" s="3"/>
      <c r="TT108" s="3"/>
      <c r="TU108" s="3"/>
      <c r="TV108" s="3"/>
      <c r="TW108" s="3"/>
      <c r="TX108" s="3"/>
      <c r="TY108" s="3"/>
      <c r="TZ108" s="3"/>
      <c r="UA108" s="3"/>
      <c r="UB108" s="3"/>
      <c r="UC108" s="3"/>
      <c r="UD108" s="3"/>
      <c r="UE108" s="3"/>
      <c r="UF108" s="3"/>
      <c r="UG108" s="3"/>
      <c r="UH108" s="3"/>
      <c r="UI108" s="3"/>
      <c r="UJ108" s="3"/>
      <c r="UK108" s="3"/>
      <c r="UL108" s="3"/>
      <c r="UM108" s="3"/>
      <c r="UN108" s="3"/>
      <c r="UO108" s="3"/>
      <c r="UP108" s="3"/>
      <c r="UQ108" s="3"/>
      <c r="UR108" s="3"/>
      <c r="US108" s="3"/>
      <c r="UT108" s="3"/>
      <c r="UU108" s="3"/>
      <c r="UV108" s="3"/>
      <c r="UW108" s="3"/>
      <c r="UX108" s="3"/>
      <c r="UY108" s="3"/>
      <c r="UZ108" s="3"/>
      <c r="VA108" s="3"/>
      <c r="VB108" s="3"/>
      <c r="VC108" s="3"/>
      <c r="VD108" s="3"/>
      <c r="VE108" s="3"/>
      <c r="VF108" s="3"/>
      <c r="VG108" s="3"/>
      <c r="VH108" s="3"/>
      <c r="VI108" s="3"/>
      <c r="VJ108" s="3"/>
      <c r="VK108" s="3"/>
      <c r="VL108" s="3"/>
      <c r="VM108" s="3"/>
      <c r="VN108" s="3"/>
      <c r="VO108" s="3"/>
      <c r="VP108" s="3"/>
      <c r="VQ108" s="3"/>
      <c r="VR108" s="3"/>
      <c r="VS108" s="3"/>
      <c r="VT108" s="3"/>
      <c r="VU108" s="3"/>
      <c r="VV108" s="3"/>
      <c r="VW108" s="3"/>
      <c r="VX108" s="3"/>
      <c r="VY108" s="3"/>
      <c r="VZ108" s="3"/>
      <c r="WA108" s="3"/>
      <c r="WB108" s="3"/>
      <c r="WC108" s="3"/>
      <c r="WD108" s="3"/>
      <c r="WE108" s="3"/>
      <c r="WF108" s="3"/>
      <c r="WG108" s="3"/>
      <c r="WH108" s="3"/>
      <c r="WI108" s="3"/>
      <c r="WJ108" s="3"/>
      <c r="WK108" s="3"/>
      <c r="WL108" s="3"/>
      <c r="WM108" s="3"/>
      <c r="WN108" s="3"/>
      <c r="WO108" s="3"/>
      <c r="WP108" s="3"/>
      <c r="WQ108" s="3"/>
      <c r="WR108" s="3"/>
      <c r="WS108" s="3"/>
      <c r="WT108" s="3"/>
      <c r="WU108" s="3"/>
      <c r="WV108" s="3"/>
      <c r="WW108" s="3"/>
      <c r="WX108" s="3"/>
      <c r="WY108" s="3"/>
      <c r="WZ108" s="3"/>
      <c r="XA108" s="3"/>
      <c r="XB108" s="3"/>
      <c r="XC108" s="3"/>
      <c r="XD108" s="3"/>
      <c r="XE108" s="3"/>
      <c r="XF108" s="3"/>
      <c r="XG108" s="3"/>
      <c r="XH108" s="3"/>
      <c r="XI108" s="3"/>
      <c r="XJ108" s="3"/>
      <c r="XK108" s="3"/>
      <c r="XL108" s="3"/>
      <c r="XM108" s="3"/>
      <c r="XN108" s="3"/>
      <c r="XO108" s="3"/>
      <c r="XP108" s="3"/>
      <c r="XQ108" s="3"/>
      <c r="XR108" s="3"/>
      <c r="XS108" s="3"/>
      <c r="XT108" s="3"/>
      <c r="XU108" s="3"/>
      <c r="XV108" s="3"/>
      <c r="XW108" s="3"/>
      <c r="XX108" s="3"/>
      <c r="XY108" s="3"/>
      <c r="XZ108" s="3"/>
      <c r="YA108" s="3"/>
      <c r="YB108" s="3"/>
      <c r="YC108" s="3"/>
      <c r="YD108" s="3"/>
      <c r="YE108" s="3"/>
      <c r="YF108" s="3"/>
      <c r="YG108" s="3"/>
      <c r="YH108" s="3"/>
      <c r="YI108" s="3"/>
      <c r="YJ108" s="3"/>
      <c r="YK108" s="3"/>
      <c r="YL108" s="3"/>
      <c r="YM108" s="3"/>
      <c r="YN108" s="3"/>
      <c r="YO108" s="3"/>
      <c r="YP108" s="3"/>
      <c r="YQ108" s="3"/>
      <c r="YR108" s="3"/>
      <c r="YS108" s="3"/>
      <c r="YT108" s="3"/>
      <c r="YU108" s="3"/>
      <c r="YV108" s="3"/>
      <c r="YW108" s="3"/>
      <c r="YX108" s="3"/>
      <c r="YY108" s="3"/>
      <c r="YZ108" s="3"/>
      <c r="ZA108" s="3"/>
      <c r="ZB108" s="3"/>
      <c r="ZC108" s="3"/>
      <c r="ZD108" s="3"/>
      <c r="ZE108" s="3"/>
      <c r="ZF108" s="3"/>
      <c r="ZG108" s="3"/>
      <c r="ZH108" s="3"/>
      <c r="ZI108" s="3"/>
      <c r="ZJ108" s="3"/>
      <c r="ZK108" s="3"/>
      <c r="ZL108" s="3"/>
      <c r="ZM108" s="3"/>
      <c r="ZN108" s="3"/>
      <c r="ZO108" s="3"/>
      <c r="ZP108" s="3"/>
      <c r="ZQ108" s="3"/>
      <c r="ZR108" s="3"/>
      <c r="ZS108" s="3"/>
      <c r="ZT108" s="3"/>
      <c r="ZU108" s="3"/>
      <c r="ZV108" s="3"/>
      <c r="ZW108" s="3"/>
      <c r="ZX108" s="3"/>
      <c r="ZY108" s="3"/>
      <c r="ZZ108" s="3"/>
      <c r="AAA108" s="3"/>
      <c r="AAB108" s="3"/>
      <c r="AAC108" s="3"/>
      <c r="AAD108" s="3"/>
      <c r="AAE108" s="3"/>
      <c r="AAF108" s="3"/>
      <c r="AAG108" s="3"/>
      <c r="AAH108" s="3"/>
      <c r="AAI108" s="3"/>
      <c r="AAJ108" s="3"/>
      <c r="AAK108" s="3"/>
      <c r="AAL108" s="3"/>
      <c r="AAM108" s="3"/>
      <c r="AAN108" s="3"/>
      <c r="AAO108" s="3"/>
      <c r="AAP108" s="3"/>
      <c r="AAQ108" s="3"/>
      <c r="AAR108" s="3"/>
      <c r="AAS108" s="3"/>
      <c r="AAT108" s="3"/>
      <c r="AAU108" s="3"/>
      <c r="AAV108" s="3"/>
      <c r="AAW108" s="3"/>
      <c r="AAX108" s="3"/>
      <c r="AAY108" s="3"/>
      <c r="AAZ108" s="3"/>
      <c r="ABA108" s="3"/>
      <c r="ABB108" s="3"/>
      <c r="ABC108" s="3"/>
      <c r="ABD108" s="3"/>
      <c r="ABE108" s="3"/>
      <c r="ABF108" s="3"/>
      <c r="ABG108" s="3"/>
      <c r="ABH108" s="3"/>
      <c r="ABI108" s="3"/>
      <c r="ABJ108" s="3"/>
      <c r="ABK108" s="3"/>
      <c r="ABL108" s="3"/>
      <c r="ABM108" s="3"/>
      <c r="ABN108" s="3"/>
      <c r="ABO108" s="3"/>
      <c r="ABP108" s="3"/>
      <c r="ABQ108" s="3"/>
      <c r="ABR108" s="3"/>
      <c r="ABS108" s="3"/>
      <c r="ABT108" s="3"/>
      <c r="ABU108" s="3"/>
      <c r="ABV108" s="3"/>
      <c r="ABW108" s="3"/>
      <c r="ABX108" s="3"/>
      <c r="ABY108" s="3"/>
      <c r="ABZ108" s="3"/>
      <c r="ACA108" s="3"/>
      <c r="ACB108" s="3"/>
      <c r="ACC108" s="3"/>
      <c r="ACD108" s="3"/>
      <c r="ACE108" s="3"/>
      <c r="ACF108" s="3"/>
      <c r="ACG108" s="3"/>
      <c r="ACH108" s="3"/>
      <c r="ACI108" s="3"/>
      <c r="ACJ108" s="3"/>
      <c r="ACK108" s="3"/>
      <c r="ACL108" s="3"/>
      <c r="ACM108" s="3"/>
      <c r="ACN108" s="3"/>
      <c r="ACO108" s="3"/>
      <c r="ACP108" s="3"/>
      <c r="ACQ108" s="3"/>
      <c r="ACR108" s="3"/>
      <c r="ACS108" s="3"/>
      <c r="ACT108" s="3"/>
      <c r="ACU108" s="3"/>
      <c r="ACV108" s="3"/>
      <c r="ACW108" s="3"/>
      <c r="ACX108" s="3"/>
      <c r="ACY108" s="3"/>
      <c r="ACZ108" s="3"/>
      <c r="ADA108" s="3"/>
      <c r="ADB108" s="3"/>
      <c r="ADC108" s="3"/>
      <c r="ADD108" s="3"/>
      <c r="ADE108" s="3"/>
      <c r="ADF108" s="3"/>
      <c r="ADG108" s="3"/>
      <c r="ADH108" s="3"/>
      <c r="ADI108" s="3"/>
      <c r="ADJ108" s="3"/>
      <c r="ADK108" s="3"/>
      <c r="ADL108" s="3"/>
      <c r="ADM108" s="3"/>
      <c r="ADN108" s="3"/>
      <c r="ADO108" s="3"/>
      <c r="ADP108" s="3"/>
      <c r="ADQ108" s="3"/>
      <c r="ADR108" s="3"/>
      <c r="ADS108" s="3"/>
      <c r="ADT108" s="3"/>
      <c r="ADU108" s="3"/>
      <c r="ADV108" s="3"/>
      <c r="ADW108" s="3"/>
      <c r="ADX108" s="3"/>
      <c r="ADY108" s="3"/>
      <c r="ADZ108" s="3"/>
      <c r="AEA108" s="3"/>
      <c r="AEB108" s="3"/>
      <c r="AEC108" s="3"/>
      <c r="AED108" s="3"/>
      <c r="AEE108" s="3"/>
      <c r="AEF108" s="3"/>
      <c r="AEG108" s="3"/>
      <c r="AEH108" s="3"/>
      <c r="AEI108" s="3"/>
      <c r="AEJ108" s="3"/>
      <c r="AEK108" s="3"/>
      <c r="AEL108" s="3"/>
      <c r="AEM108" s="3"/>
      <c r="AEN108" s="3"/>
      <c r="AEO108" s="3"/>
      <c r="AEP108" s="3"/>
      <c r="AEQ108" s="3"/>
      <c r="AER108" s="3"/>
      <c r="AES108" s="3"/>
      <c r="AET108" s="3"/>
      <c r="AEU108" s="3"/>
      <c r="AEV108" s="3"/>
      <c r="AEW108" s="3"/>
      <c r="AEX108" s="3"/>
      <c r="AEY108" s="3"/>
      <c r="AEZ108" s="3"/>
      <c r="AFA108" s="3"/>
      <c r="AFB108" s="3"/>
      <c r="AFC108" s="3"/>
      <c r="AFD108" s="3"/>
      <c r="AFE108" s="3"/>
      <c r="AFF108" s="3"/>
      <c r="AFG108" s="3"/>
      <c r="AFH108" s="3"/>
      <c r="AFI108" s="3"/>
      <c r="AFJ108" s="3"/>
      <c r="AFK108" s="3"/>
      <c r="AFL108" s="3"/>
      <c r="AFM108" s="3"/>
      <c r="AFN108" s="3"/>
      <c r="AFO108" s="3"/>
      <c r="AFP108" s="3"/>
      <c r="AFQ108" s="3"/>
      <c r="AFR108" s="3"/>
      <c r="AFS108" s="3"/>
      <c r="AFT108" s="3"/>
      <c r="AFU108" s="3"/>
      <c r="AFV108" s="3"/>
      <c r="AFW108" s="3"/>
      <c r="AFX108" s="3"/>
      <c r="AFY108" s="3"/>
      <c r="AFZ108" s="3"/>
      <c r="AGA108" s="3"/>
      <c r="AGB108" s="3"/>
      <c r="AGC108" s="3"/>
      <c r="AGD108" s="3"/>
      <c r="AGE108" s="3"/>
      <c r="AGF108" s="3"/>
      <c r="AGG108" s="3"/>
      <c r="AGH108" s="3"/>
      <c r="AGI108" s="3"/>
      <c r="AGJ108" s="3"/>
      <c r="AGK108" s="3"/>
      <c r="AGL108" s="3"/>
      <c r="AGM108" s="3"/>
      <c r="AGN108" s="3"/>
      <c r="AGO108" s="3"/>
      <c r="AGP108" s="3"/>
      <c r="AGQ108" s="3"/>
      <c r="AGR108" s="3"/>
      <c r="AGS108" s="3"/>
      <c r="AGT108" s="3"/>
      <c r="AGU108" s="3"/>
      <c r="AGV108" s="3"/>
      <c r="AGW108" s="3"/>
      <c r="AGX108" s="3"/>
      <c r="AGY108" s="3"/>
      <c r="AGZ108" s="3"/>
      <c r="AHA108" s="3"/>
      <c r="AHB108" s="3"/>
      <c r="AHC108" s="3"/>
      <c r="AHD108" s="3"/>
      <c r="AHE108" s="3"/>
      <c r="AHF108" s="3"/>
      <c r="AHG108" s="3"/>
      <c r="AHH108" s="3"/>
      <c r="AHI108" s="3"/>
      <c r="AHJ108" s="3"/>
      <c r="AHK108" s="3"/>
      <c r="AHL108" s="3"/>
      <c r="AHM108" s="3"/>
      <c r="AHN108" s="3"/>
      <c r="AHO108" s="3"/>
      <c r="AHP108" s="3"/>
      <c r="AHQ108" s="3"/>
      <c r="AHR108" s="3"/>
      <c r="AHS108" s="3"/>
      <c r="AHT108" s="3"/>
      <c r="AHU108" s="3"/>
      <c r="AHV108" s="3"/>
      <c r="AHW108" s="3"/>
      <c r="AHX108" s="3"/>
      <c r="AHY108" s="3"/>
      <c r="AHZ108" s="3"/>
      <c r="AIA108" s="3"/>
      <c r="AIB108" s="3"/>
      <c r="AIC108" s="3"/>
      <c r="AID108" s="3"/>
      <c r="AIE108" s="3"/>
      <c r="AIF108" s="3"/>
      <c r="AIG108" s="3"/>
      <c r="AIH108" s="3"/>
      <c r="AII108" s="3"/>
      <c r="AIJ108" s="3"/>
      <c r="AIK108" s="3"/>
      <c r="AIL108" s="3"/>
      <c r="AIM108" s="3"/>
      <c r="AIN108" s="3"/>
      <c r="AIO108" s="3"/>
      <c r="AIP108" s="3"/>
      <c r="AIQ108" s="3"/>
      <c r="AIR108" s="3"/>
      <c r="AIS108" s="3"/>
      <c r="AIT108" s="3"/>
      <c r="AIU108" s="3"/>
      <c r="AIV108" s="3"/>
      <c r="AIW108" s="3"/>
      <c r="AIX108" s="3"/>
      <c r="AIY108" s="3"/>
      <c r="AIZ108" s="3"/>
      <c r="AJA108" s="3"/>
      <c r="AJB108" s="3"/>
      <c r="AJC108" s="3"/>
      <c r="AJD108" s="3"/>
      <c r="AJE108" s="3"/>
      <c r="AJF108" s="3"/>
      <c r="AJG108" s="3"/>
      <c r="AJH108" s="3"/>
      <c r="AJI108" s="3"/>
      <c r="AJJ108" s="3"/>
      <c r="AJK108" s="3"/>
      <c r="AJL108" s="3"/>
      <c r="AJM108" s="3"/>
      <c r="AJN108" s="3"/>
      <c r="AJO108" s="3"/>
      <c r="AJP108" s="3"/>
      <c r="AJQ108" s="3"/>
      <c r="AJR108" s="3"/>
      <c r="AJS108" s="3"/>
      <c r="AJT108" s="3"/>
      <c r="AJU108" s="3"/>
      <c r="AJV108" s="3"/>
      <c r="AJW108" s="3"/>
      <c r="AJX108" s="3"/>
    </row>
    <row r="109" spans="1:960" s="46" customFormat="1" ht="25.5" customHeight="1" x14ac:dyDescent="0.3">
      <c r="A109" s="121" t="s">
        <v>15</v>
      </c>
      <c r="B109" s="143">
        <v>226</v>
      </c>
      <c r="C109" s="122">
        <f>SUM(C110:C121)</f>
        <v>2000201.33</v>
      </c>
      <c r="D109" s="122">
        <f>SUM(D110:D121)</f>
        <v>2000167.1</v>
      </c>
      <c r="E109" s="122">
        <f t="shared" ref="E109:H109" si="47">SUM(E110:E121)</f>
        <v>34.229999999972279</v>
      </c>
      <c r="F109" s="184">
        <f t="shared" si="35"/>
        <v>99.998288672270803</v>
      </c>
      <c r="G109" s="122">
        <f>SUM(G110:G121)</f>
        <v>2000201.33</v>
      </c>
      <c r="H109" s="122">
        <f t="shared" si="47"/>
        <v>2000167.1</v>
      </c>
      <c r="I109" s="122">
        <f t="shared" si="32"/>
        <v>99.998288672270803</v>
      </c>
      <c r="J109" s="256">
        <f t="shared" si="45"/>
        <v>34.229999999981374</v>
      </c>
      <c r="K109" s="421">
        <f t="shared" si="46"/>
        <v>2000201.33</v>
      </c>
      <c r="L109" s="256">
        <f t="shared" si="29"/>
        <v>0</v>
      </c>
      <c r="M109" s="421">
        <f t="shared" si="36"/>
        <v>2000201.33</v>
      </c>
      <c r="N109" s="336"/>
      <c r="O109" s="336"/>
      <c r="P109" s="336"/>
      <c r="Q109" s="337"/>
      <c r="R109" s="337"/>
      <c r="S109" s="337"/>
      <c r="T109" s="337"/>
      <c r="U109" s="337"/>
      <c r="V109" s="337"/>
      <c r="W109" s="337"/>
      <c r="X109" s="337"/>
      <c r="Y109" s="337"/>
      <c r="Z109" s="337"/>
      <c r="AA109" s="337"/>
      <c r="AB109" s="337"/>
      <c r="AC109" s="337"/>
      <c r="AD109" s="337"/>
      <c r="AE109" s="337"/>
      <c r="AF109" s="337"/>
      <c r="AG109" s="337"/>
      <c r="AH109" s="337"/>
      <c r="AI109" s="337"/>
      <c r="AJ109" s="337"/>
      <c r="AK109" s="337"/>
      <c r="AL109" s="337"/>
      <c r="AM109" s="337"/>
      <c r="AN109" s="337"/>
      <c r="AO109" s="337"/>
      <c r="AP109" s="337"/>
      <c r="AQ109" s="337"/>
      <c r="AR109" s="337"/>
      <c r="AS109" s="337"/>
      <c r="AT109" s="337"/>
      <c r="AU109" s="337"/>
      <c r="AV109" s="337"/>
      <c r="AW109" s="337"/>
      <c r="AX109" s="337"/>
      <c r="AY109" s="337"/>
      <c r="AZ109" s="337"/>
      <c r="BA109" s="338"/>
      <c r="BB109" s="338"/>
    </row>
    <row r="110" spans="1:960" ht="18.75" x14ac:dyDescent="0.3">
      <c r="A110" s="110" t="s">
        <v>58</v>
      </c>
      <c r="B110" s="241">
        <v>2260001</v>
      </c>
      <c r="C110" s="530">
        <v>147185</v>
      </c>
      <c r="D110" s="93">
        <f>H110</f>
        <v>147185</v>
      </c>
      <c r="E110" s="90">
        <f t="shared" si="38"/>
        <v>0</v>
      </c>
      <c r="F110" s="175">
        <f t="shared" si="35"/>
        <v>100</v>
      </c>
      <c r="G110" s="93">
        <f>C110</f>
        <v>147185</v>
      </c>
      <c r="H110" s="93">
        <v>147185</v>
      </c>
      <c r="I110" s="175">
        <f t="shared" si="32"/>
        <v>100</v>
      </c>
      <c r="J110" s="256">
        <f t="shared" si="45"/>
        <v>0</v>
      </c>
      <c r="K110" s="421">
        <f t="shared" si="46"/>
        <v>147185</v>
      </c>
      <c r="L110" s="256">
        <f t="shared" si="29"/>
        <v>0</v>
      </c>
      <c r="M110" s="421">
        <f t="shared" si="36"/>
        <v>147185</v>
      </c>
      <c r="N110" s="286"/>
      <c r="O110" s="286"/>
      <c r="P110" s="286"/>
      <c r="Q110" s="278"/>
      <c r="R110" s="278"/>
      <c r="S110" s="278"/>
      <c r="T110" s="278"/>
      <c r="U110" s="278"/>
      <c r="V110" s="278"/>
      <c r="W110" s="278"/>
      <c r="X110" s="264"/>
      <c r="Y110" s="264"/>
      <c r="Z110" s="264"/>
      <c r="AA110" s="264"/>
      <c r="AB110" s="264"/>
      <c r="AC110" s="264"/>
      <c r="AD110" s="264"/>
      <c r="AE110" s="264"/>
      <c r="AF110" s="264"/>
      <c r="AG110" s="264"/>
      <c r="AH110" s="264"/>
      <c r="AI110" s="264"/>
      <c r="AJ110" s="264"/>
      <c r="AK110" s="264"/>
      <c r="AL110" s="264"/>
      <c r="AM110" s="264"/>
      <c r="AN110" s="264"/>
      <c r="AO110" s="264"/>
      <c r="AP110" s="264"/>
      <c r="AQ110" s="264"/>
      <c r="AR110" s="264"/>
      <c r="AS110" s="264"/>
      <c r="AT110" s="264"/>
      <c r="AU110" s="264"/>
      <c r="AV110" s="264"/>
      <c r="AW110" s="264"/>
      <c r="AX110" s="264"/>
      <c r="AY110" s="264"/>
      <c r="AZ110" s="264"/>
      <c r="BA110" s="265"/>
      <c r="BB110" s="265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3"/>
      <c r="PN110" s="3"/>
      <c r="PO110" s="3"/>
      <c r="PP110" s="3"/>
      <c r="PQ110" s="3"/>
      <c r="PR110" s="3"/>
      <c r="PS110" s="3"/>
      <c r="PT110" s="3"/>
      <c r="PU110" s="3"/>
      <c r="PV110" s="3"/>
      <c r="PW110" s="3"/>
      <c r="PX110" s="3"/>
      <c r="PY110" s="3"/>
      <c r="PZ110" s="3"/>
      <c r="QA110" s="3"/>
      <c r="QB110" s="3"/>
      <c r="QC110" s="3"/>
      <c r="QD110" s="3"/>
      <c r="QE110" s="3"/>
      <c r="QF110" s="3"/>
      <c r="QG110" s="3"/>
      <c r="QH110" s="3"/>
      <c r="QI110" s="3"/>
      <c r="QJ110" s="3"/>
      <c r="QK110" s="3"/>
      <c r="QL110" s="3"/>
      <c r="QM110" s="3"/>
      <c r="QN110" s="3"/>
      <c r="QO110" s="3"/>
      <c r="QP110" s="3"/>
      <c r="QQ110" s="3"/>
      <c r="QR110" s="3"/>
      <c r="QS110" s="3"/>
      <c r="QT110" s="3"/>
      <c r="QU110" s="3"/>
      <c r="QV110" s="3"/>
      <c r="QW110" s="3"/>
      <c r="QX110" s="3"/>
      <c r="QY110" s="3"/>
      <c r="QZ110" s="3"/>
      <c r="RA110" s="3"/>
      <c r="RB110" s="3"/>
      <c r="RC110" s="3"/>
      <c r="RD110" s="3"/>
      <c r="RE110" s="3"/>
      <c r="RF110" s="3"/>
      <c r="RG110" s="3"/>
      <c r="RH110" s="3"/>
      <c r="RI110" s="3"/>
      <c r="RJ110" s="3"/>
      <c r="RK110" s="3"/>
      <c r="RL110" s="3"/>
      <c r="RM110" s="3"/>
      <c r="RN110" s="3"/>
      <c r="RO110" s="3"/>
      <c r="RP110" s="3"/>
      <c r="RQ110" s="3"/>
      <c r="RR110" s="3"/>
      <c r="RS110" s="3"/>
      <c r="RT110" s="3"/>
      <c r="RU110" s="3"/>
      <c r="RV110" s="3"/>
      <c r="RW110" s="3"/>
      <c r="RX110" s="3"/>
      <c r="RY110" s="3"/>
      <c r="RZ110" s="3"/>
      <c r="SA110" s="3"/>
      <c r="SB110" s="3"/>
      <c r="SC110" s="3"/>
      <c r="SD110" s="3"/>
      <c r="SE110" s="3"/>
      <c r="SF110" s="3"/>
      <c r="SG110" s="3"/>
      <c r="SH110" s="3"/>
      <c r="SI110" s="3"/>
      <c r="SJ110" s="3"/>
      <c r="SK110" s="3"/>
      <c r="SL110" s="3"/>
      <c r="SM110" s="3"/>
      <c r="SN110" s="3"/>
      <c r="SO110" s="3"/>
      <c r="SP110" s="3"/>
      <c r="SQ110" s="3"/>
      <c r="SR110" s="3"/>
      <c r="SS110" s="3"/>
      <c r="ST110" s="3"/>
      <c r="SU110" s="3"/>
      <c r="SV110" s="3"/>
      <c r="SW110" s="3"/>
      <c r="SX110" s="3"/>
      <c r="SY110" s="3"/>
      <c r="SZ110" s="3"/>
      <c r="TA110" s="3"/>
      <c r="TB110" s="3"/>
      <c r="TC110" s="3"/>
      <c r="TD110" s="3"/>
      <c r="TE110" s="3"/>
      <c r="TF110" s="3"/>
      <c r="TG110" s="3"/>
      <c r="TH110" s="3"/>
      <c r="TI110" s="3"/>
      <c r="TJ110" s="3"/>
      <c r="TK110" s="3"/>
      <c r="TL110" s="3"/>
      <c r="TM110" s="3"/>
      <c r="TN110" s="3"/>
      <c r="TO110" s="3"/>
      <c r="TP110" s="3"/>
      <c r="TQ110" s="3"/>
      <c r="TR110" s="3"/>
      <c r="TS110" s="3"/>
      <c r="TT110" s="3"/>
      <c r="TU110" s="3"/>
      <c r="TV110" s="3"/>
      <c r="TW110" s="3"/>
      <c r="TX110" s="3"/>
      <c r="TY110" s="3"/>
      <c r="TZ110" s="3"/>
      <c r="UA110" s="3"/>
      <c r="UB110" s="3"/>
      <c r="UC110" s="3"/>
      <c r="UD110" s="3"/>
      <c r="UE110" s="3"/>
      <c r="UF110" s="3"/>
      <c r="UG110" s="3"/>
      <c r="UH110" s="3"/>
      <c r="UI110" s="3"/>
      <c r="UJ110" s="3"/>
      <c r="UK110" s="3"/>
      <c r="UL110" s="3"/>
      <c r="UM110" s="3"/>
      <c r="UN110" s="3"/>
      <c r="UO110" s="3"/>
      <c r="UP110" s="3"/>
      <c r="UQ110" s="3"/>
      <c r="UR110" s="3"/>
      <c r="US110" s="3"/>
      <c r="UT110" s="3"/>
      <c r="UU110" s="3"/>
      <c r="UV110" s="3"/>
      <c r="UW110" s="3"/>
      <c r="UX110" s="3"/>
      <c r="UY110" s="3"/>
      <c r="UZ110" s="3"/>
      <c r="VA110" s="3"/>
      <c r="VB110" s="3"/>
      <c r="VC110" s="3"/>
      <c r="VD110" s="3"/>
      <c r="VE110" s="3"/>
      <c r="VF110" s="3"/>
      <c r="VG110" s="3"/>
      <c r="VH110" s="3"/>
      <c r="VI110" s="3"/>
      <c r="VJ110" s="3"/>
      <c r="VK110" s="3"/>
      <c r="VL110" s="3"/>
      <c r="VM110" s="3"/>
      <c r="VN110" s="3"/>
      <c r="VO110" s="3"/>
      <c r="VP110" s="3"/>
      <c r="VQ110" s="3"/>
      <c r="VR110" s="3"/>
      <c r="VS110" s="3"/>
      <c r="VT110" s="3"/>
      <c r="VU110" s="3"/>
      <c r="VV110" s="3"/>
      <c r="VW110" s="3"/>
      <c r="VX110" s="3"/>
      <c r="VY110" s="3"/>
      <c r="VZ110" s="3"/>
      <c r="WA110" s="3"/>
      <c r="WB110" s="3"/>
      <c r="WC110" s="3"/>
      <c r="WD110" s="3"/>
      <c r="WE110" s="3"/>
      <c r="WF110" s="3"/>
      <c r="WG110" s="3"/>
      <c r="WH110" s="3"/>
      <c r="WI110" s="3"/>
      <c r="WJ110" s="3"/>
      <c r="WK110" s="3"/>
      <c r="WL110" s="3"/>
      <c r="WM110" s="3"/>
      <c r="WN110" s="3"/>
      <c r="WO110" s="3"/>
      <c r="WP110" s="3"/>
      <c r="WQ110" s="3"/>
      <c r="WR110" s="3"/>
      <c r="WS110" s="3"/>
      <c r="WT110" s="3"/>
      <c r="WU110" s="3"/>
      <c r="WV110" s="3"/>
      <c r="WW110" s="3"/>
      <c r="WX110" s="3"/>
      <c r="WY110" s="3"/>
      <c r="WZ110" s="3"/>
      <c r="XA110" s="3"/>
      <c r="XB110" s="3"/>
      <c r="XC110" s="3"/>
      <c r="XD110" s="3"/>
      <c r="XE110" s="3"/>
      <c r="XF110" s="3"/>
      <c r="XG110" s="3"/>
      <c r="XH110" s="3"/>
      <c r="XI110" s="3"/>
      <c r="XJ110" s="3"/>
      <c r="XK110" s="3"/>
      <c r="XL110" s="3"/>
      <c r="XM110" s="3"/>
      <c r="XN110" s="3"/>
      <c r="XO110" s="3"/>
      <c r="XP110" s="3"/>
      <c r="XQ110" s="3"/>
      <c r="XR110" s="3"/>
      <c r="XS110" s="3"/>
      <c r="XT110" s="3"/>
      <c r="XU110" s="3"/>
      <c r="XV110" s="3"/>
      <c r="XW110" s="3"/>
      <c r="XX110" s="3"/>
      <c r="XY110" s="3"/>
      <c r="XZ110" s="3"/>
      <c r="YA110" s="3"/>
      <c r="YB110" s="3"/>
      <c r="YC110" s="3"/>
      <c r="YD110" s="3"/>
      <c r="YE110" s="3"/>
      <c r="YF110" s="3"/>
      <c r="YG110" s="3"/>
      <c r="YH110" s="3"/>
      <c r="YI110" s="3"/>
      <c r="YJ110" s="3"/>
      <c r="YK110" s="3"/>
      <c r="YL110" s="3"/>
      <c r="YM110" s="3"/>
      <c r="YN110" s="3"/>
      <c r="YO110" s="3"/>
      <c r="YP110" s="3"/>
      <c r="YQ110" s="3"/>
      <c r="YR110" s="3"/>
      <c r="YS110" s="3"/>
      <c r="YT110" s="3"/>
      <c r="YU110" s="3"/>
      <c r="YV110" s="3"/>
      <c r="YW110" s="3"/>
      <c r="YX110" s="3"/>
      <c r="YY110" s="3"/>
      <c r="YZ110" s="3"/>
      <c r="ZA110" s="3"/>
      <c r="ZB110" s="3"/>
      <c r="ZC110" s="3"/>
      <c r="ZD110" s="3"/>
      <c r="ZE110" s="3"/>
      <c r="ZF110" s="3"/>
      <c r="ZG110" s="3"/>
      <c r="ZH110" s="3"/>
      <c r="ZI110" s="3"/>
      <c r="ZJ110" s="3"/>
      <c r="ZK110" s="3"/>
      <c r="ZL110" s="3"/>
      <c r="ZM110" s="3"/>
      <c r="ZN110" s="3"/>
      <c r="ZO110" s="3"/>
      <c r="ZP110" s="3"/>
      <c r="ZQ110" s="3"/>
      <c r="ZR110" s="3"/>
      <c r="ZS110" s="3"/>
      <c r="ZT110" s="3"/>
      <c r="ZU110" s="3"/>
      <c r="ZV110" s="3"/>
      <c r="ZW110" s="3"/>
      <c r="ZX110" s="3"/>
      <c r="ZY110" s="3"/>
      <c r="ZZ110" s="3"/>
      <c r="AAA110" s="3"/>
      <c r="AAB110" s="3"/>
      <c r="AAC110" s="3"/>
      <c r="AAD110" s="3"/>
      <c r="AAE110" s="3"/>
      <c r="AAF110" s="3"/>
      <c r="AAG110" s="3"/>
      <c r="AAH110" s="3"/>
      <c r="AAI110" s="3"/>
      <c r="AAJ110" s="3"/>
      <c r="AAK110" s="3"/>
      <c r="AAL110" s="3"/>
      <c r="AAM110" s="3"/>
      <c r="AAN110" s="3"/>
      <c r="AAO110" s="3"/>
      <c r="AAP110" s="3"/>
      <c r="AAQ110" s="3"/>
      <c r="AAR110" s="3"/>
      <c r="AAS110" s="3"/>
      <c r="AAT110" s="3"/>
      <c r="AAU110" s="3"/>
      <c r="AAV110" s="3"/>
      <c r="AAW110" s="3"/>
      <c r="AAX110" s="3"/>
      <c r="AAY110" s="3"/>
      <c r="AAZ110" s="3"/>
      <c r="ABA110" s="3"/>
      <c r="ABB110" s="3"/>
      <c r="ABC110" s="3"/>
      <c r="ABD110" s="3"/>
      <c r="ABE110" s="3"/>
      <c r="ABF110" s="3"/>
      <c r="ABG110" s="3"/>
      <c r="ABH110" s="3"/>
      <c r="ABI110" s="3"/>
      <c r="ABJ110" s="3"/>
      <c r="ABK110" s="3"/>
      <c r="ABL110" s="3"/>
      <c r="ABM110" s="3"/>
      <c r="ABN110" s="3"/>
      <c r="ABO110" s="3"/>
      <c r="ABP110" s="3"/>
      <c r="ABQ110" s="3"/>
      <c r="ABR110" s="3"/>
      <c r="ABS110" s="3"/>
      <c r="ABT110" s="3"/>
      <c r="ABU110" s="3"/>
      <c r="ABV110" s="3"/>
      <c r="ABW110" s="3"/>
      <c r="ABX110" s="3"/>
      <c r="ABY110" s="3"/>
      <c r="ABZ110" s="3"/>
      <c r="ACA110" s="3"/>
      <c r="ACB110" s="3"/>
      <c r="ACC110" s="3"/>
      <c r="ACD110" s="3"/>
      <c r="ACE110" s="3"/>
      <c r="ACF110" s="3"/>
      <c r="ACG110" s="3"/>
      <c r="ACH110" s="3"/>
      <c r="ACI110" s="3"/>
      <c r="ACJ110" s="3"/>
      <c r="ACK110" s="3"/>
      <c r="ACL110" s="3"/>
      <c r="ACM110" s="3"/>
      <c r="ACN110" s="3"/>
      <c r="ACO110" s="3"/>
      <c r="ACP110" s="3"/>
      <c r="ACQ110" s="3"/>
      <c r="ACR110" s="3"/>
      <c r="ACS110" s="3"/>
      <c r="ACT110" s="3"/>
      <c r="ACU110" s="3"/>
      <c r="ACV110" s="3"/>
      <c r="ACW110" s="3"/>
      <c r="ACX110" s="3"/>
      <c r="ACY110" s="3"/>
      <c r="ACZ110" s="3"/>
      <c r="ADA110" s="3"/>
      <c r="ADB110" s="3"/>
      <c r="ADC110" s="3"/>
      <c r="ADD110" s="3"/>
      <c r="ADE110" s="3"/>
      <c r="ADF110" s="3"/>
      <c r="ADG110" s="3"/>
      <c r="ADH110" s="3"/>
      <c r="ADI110" s="3"/>
      <c r="ADJ110" s="3"/>
      <c r="ADK110" s="3"/>
      <c r="ADL110" s="3"/>
      <c r="ADM110" s="3"/>
      <c r="ADN110" s="3"/>
      <c r="ADO110" s="3"/>
      <c r="ADP110" s="3"/>
      <c r="ADQ110" s="3"/>
      <c r="ADR110" s="3"/>
      <c r="ADS110" s="3"/>
      <c r="ADT110" s="3"/>
      <c r="ADU110" s="3"/>
      <c r="ADV110" s="3"/>
      <c r="ADW110" s="3"/>
      <c r="ADX110" s="3"/>
      <c r="ADY110" s="3"/>
      <c r="ADZ110" s="3"/>
      <c r="AEA110" s="3"/>
      <c r="AEB110" s="3"/>
      <c r="AEC110" s="3"/>
      <c r="AED110" s="3"/>
      <c r="AEE110" s="3"/>
      <c r="AEF110" s="3"/>
      <c r="AEG110" s="3"/>
      <c r="AEH110" s="3"/>
      <c r="AEI110" s="3"/>
      <c r="AEJ110" s="3"/>
      <c r="AEK110" s="3"/>
      <c r="AEL110" s="3"/>
      <c r="AEM110" s="3"/>
      <c r="AEN110" s="3"/>
      <c r="AEO110" s="3"/>
      <c r="AEP110" s="3"/>
      <c r="AEQ110" s="3"/>
      <c r="AER110" s="3"/>
      <c r="AES110" s="3"/>
      <c r="AET110" s="3"/>
      <c r="AEU110" s="3"/>
      <c r="AEV110" s="3"/>
      <c r="AEW110" s="3"/>
      <c r="AEX110" s="3"/>
      <c r="AEY110" s="3"/>
      <c r="AEZ110" s="3"/>
      <c r="AFA110" s="3"/>
      <c r="AFB110" s="3"/>
      <c r="AFC110" s="3"/>
      <c r="AFD110" s="3"/>
      <c r="AFE110" s="3"/>
      <c r="AFF110" s="3"/>
      <c r="AFG110" s="3"/>
      <c r="AFH110" s="3"/>
      <c r="AFI110" s="3"/>
      <c r="AFJ110" s="3"/>
      <c r="AFK110" s="3"/>
      <c r="AFL110" s="3"/>
      <c r="AFM110" s="3"/>
      <c r="AFN110" s="3"/>
      <c r="AFO110" s="3"/>
      <c r="AFP110" s="3"/>
      <c r="AFQ110" s="3"/>
      <c r="AFR110" s="3"/>
      <c r="AFS110" s="3"/>
      <c r="AFT110" s="3"/>
      <c r="AFU110" s="3"/>
      <c r="AFV110" s="3"/>
      <c r="AFW110" s="3"/>
      <c r="AFX110" s="3"/>
      <c r="AFY110" s="3"/>
      <c r="AFZ110" s="3"/>
      <c r="AGA110" s="3"/>
      <c r="AGB110" s="3"/>
      <c r="AGC110" s="3"/>
      <c r="AGD110" s="3"/>
      <c r="AGE110" s="3"/>
      <c r="AGF110" s="3"/>
      <c r="AGG110" s="3"/>
      <c r="AGH110" s="3"/>
      <c r="AGI110" s="3"/>
      <c r="AGJ110" s="3"/>
      <c r="AGK110" s="3"/>
      <c r="AGL110" s="3"/>
      <c r="AGM110" s="3"/>
      <c r="AGN110" s="3"/>
      <c r="AGO110" s="3"/>
      <c r="AGP110" s="3"/>
      <c r="AGQ110" s="3"/>
      <c r="AGR110" s="3"/>
      <c r="AGS110" s="3"/>
      <c r="AGT110" s="3"/>
      <c r="AGU110" s="3"/>
      <c r="AGV110" s="3"/>
      <c r="AGW110" s="3"/>
      <c r="AGX110" s="3"/>
      <c r="AGY110" s="3"/>
      <c r="AGZ110" s="3"/>
      <c r="AHA110" s="3"/>
      <c r="AHB110" s="3"/>
      <c r="AHC110" s="3"/>
      <c r="AHD110" s="3"/>
      <c r="AHE110" s="3"/>
      <c r="AHF110" s="3"/>
      <c r="AHG110" s="3"/>
      <c r="AHH110" s="3"/>
      <c r="AHI110" s="3"/>
      <c r="AHJ110" s="3"/>
      <c r="AHK110" s="3"/>
      <c r="AHL110" s="3"/>
      <c r="AHM110" s="3"/>
      <c r="AHN110" s="3"/>
      <c r="AHO110" s="3"/>
      <c r="AHP110" s="3"/>
      <c r="AHQ110" s="3"/>
      <c r="AHR110" s="3"/>
      <c r="AHS110" s="3"/>
      <c r="AHT110" s="3"/>
      <c r="AHU110" s="3"/>
      <c r="AHV110" s="3"/>
      <c r="AHW110" s="3"/>
      <c r="AHX110" s="3"/>
      <c r="AHY110" s="3"/>
      <c r="AHZ110" s="3"/>
      <c r="AIA110" s="3"/>
      <c r="AIB110" s="3"/>
      <c r="AIC110" s="3"/>
      <c r="AID110" s="3"/>
      <c r="AIE110" s="3"/>
      <c r="AIF110" s="3"/>
      <c r="AIG110" s="3"/>
      <c r="AIH110" s="3"/>
      <c r="AII110" s="3"/>
      <c r="AIJ110" s="3"/>
      <c r="AIK110" s="3"/>
      <c r="AIL110" s="3"/>
      <c r="AIM110" s="3"/>
      <c r="AIN110" s="3"/>
      <c r="AIO110" s="3"/>
      <c r="AIP110" s="3"/>
      <c r="AIQ110" s="3"/>
      <c r="AIR110" s="3"/>
      <c r="AIS110" s="3"/>
      <c r="AIT110" s="3"/>
      <c r="AIU110" s="3"/>
      <c r="AIV110" s="3"/>
      <c r="AIW110" s="3"/>
      <c r="AIX110" s="3"/>
      <c r="AIY110" s="3"/>
      <c r="AIZ110" s="3"/>
      <c r="AJA110" s="3"/>
      <c r="AJB110" s="3"/>
      <c r="AJC110" s="3"/>
      <c r="AJD110" s="3"/>
      <c r="AJE110" s="3"/>
      <c r="AJF110" s="3"/>
      <c r="AJG110" s="3"/>
      <c r="AJH110" s="3"/>
      <c r="AJI110" s="3"/>
      <c r="AJJ110" s="3"/>
      <c r="AJK110" s="3"/>
      <c r="AJL110" s="3"/>
      <c r="AJM110" s="3"/>
      <c r="AJN110" s="3"/>
      <c r="AJO110" s="3"/>
      <c r="AJP110" s="3"/>
      <c r="AJQ110" s="3"/>
      <c r="AJR110" s="3"/>
      <c r="AJS110" s="3"/>
      <c r="AJT110" s="3"/>
      <c r="AJU110" s="3"/>
      <c r="AJV110" s="3"/>
      <c r="AJW110" s="3"/>
      <c r="AJX110" s="3"/>
    </row>
    <row r="111" spans="1:960" s="49" customFormat="1" ht="37.5" customHeight="1" x14ac:dyDescent="0.3">
      <c r="A111" s="53" t="s">
        <v>59</v>
      </c>
      <c r="B111" s="241">
        <v>2260013</v>
      </c>
      <c r="C111" s="530">
        <v>3000</v>
      </c>
      <c r="D111" s="93">
        <f t="shared" ref="D111:D121" si="48">H111</f>
        <v>3000</v>
      </c>
      <c r="E111" s="90">
        <f t="shared" ref="E111:E121" si="49">C111-D111</f>
        <v>0</v>
      </c>
      <c r="F111" s="175">
        <f t="shared" ref="F111:F121" si="50">D111/C111*100</f>
        <v>100</v>
      </c>
      <c r="G111" s="90">
        <v>3000</v>
      </c>
      <c r="H111" s="90">
        <v>3000</v>
      </c>
      <c r="I111" s="175">
        <f t="shared" si="32"/>
        <v>100</v>
      </c>
      <c r="J111" s="256">
        <f t="shared" si="45"/>
        <v>0</v>
      </c>
      <c r="K111" s="421">
        <f t="shared" si="46"/>
        <v>3000</v>
      </c>
      <c r="L111" s="256">
        <f t="shared" si="29"/>
        <v>0</v>
      </c>
      <c r="M111" s="421">
        <f t="shared" si="36"/>
        <v>3000</v>
      </c>
      <c r="N111" s="377"/>
      <c r="O111" s="377"/>
      <c r="P111" s="377"/>
      <c r="Q111" s="337"/>
      <c r="R111" s="337"/>
      <c r="S111" s="337"/>
      <c r="T111" s="337"/>
      <c r="U111" s="337"/>
      <c r="V111" s="337"/>
      <c r="W111" s="337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39"/>
      <c r="BB111" s="339"/>
    </row>
    <row r="112" spans="1:960" s="50" customFormat="1" ht="31.5" x14ac:dyDescent="0.3">
      <c r="A112" s="111" t="s">
        <v>60</v>
      </c>
      <c r="B112" s="242">
        <v>2260041</v>
      </c>
      <c r="C112" s="530">
        <v>36300</v>
      </c>
      <c r="D112" s="93">
        <f t="shared" si="48"/>
        <v>36300</v>
      </c>
      <c r="E112" s="90">
        <f t="shared" si="49"/>
        <v>0</v>
      </c>
      <c r="F112" s="175">
        <f t="shared" si="50"/>
        <v>100</v>
      </c>
      <c r="G112" s="209">
        <f>C112</f>
        <v>36300</v>
      </c>
      <c r="H112" s="209">
        <v>36300</v>
      </c>
      <c r="I112" s="175">
        <f t="shared" si="32"/>
        <v>100</v>
      </c>
      <c r="J112" s="256">
        <f t="shared" si="45"/>
        <v>0</v>
      </c>
      <c r="K112" s="421">
        <f t="shared" si="46"/>
        <v>36300</v>
      </c>
      <c r="L112" s="256">
        <f t="shared" si="29"/>
        <v>0</v>
      </c>
      <c r="M112" s="421">
        <f t="shared" si="36"/>
        <v>36300</v>
      </c>
      <c r="N112" s="414"/>
      <c r="O112" s="414"/>
      <c r="P112" s="414"/>
      <c r="Q112" s="407"/>
      <c r="R112" s="407"/>
      <c r="S112" s="407"/>
      <c r="T112" s="407"/>
      <c r="U112" s="407"/>
      <c r="V112" s="407"/>
      <c r="W112" s="407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I112" s="340"/>
      <c r="AJ112" s="340"/>
      <c r="AK112" s="340"/>
      <c r="AL112" s="340"/>
      <c r="AM112" s="340"/>
      <c r="AN112" s="340"/>
      <c r="AO112" s="340"/>
      <c r="AP112" s="340"/>
      <c r="AQ112" s="340"/>
      <c r="AR112" s="340"/>
      <c r="AS112" s="340"/>
      <c r="AT112" s="340"/>
      <c r="AU112" s="340"/>
      <c r="AV112" s="340"/>
      <c r="AW112" s="340"/>
      <c r="AX112" s="340"/>
      <c r="AY112" s="340"/>
      <c r="AZ112" s="340"/>
      <c r="BA112" s="341"/>
      <c r="BB112" s="341"/>
    </row>
    <row r="113" spans="1:960" s="50" customFormat="1" ht="32.25" x14ac:dyDescent="0.3">
      <c r="A113" s="51" t="s">
        <v>61</v>
      </c>
      <c r="B113" s="242">
        <v>2260047</v>
      </c>
      <c r="C113" s="531"/>
      <c r="D113" s="93">
        <f t="shared" si="48"/>
        <v>0</v>
      </c>
      <c r="E113" s="90">
        <f t="shared" si="49"/>
        <v>0</v>
      </c>
      <c r="F113" s="175" t="e">
        <f t="shared" si="50"/>
        <v>#DIV/0!</v>
      </c>
      <c r="G113" s="209">
        <v>0</v>
      </c>
      <c r="H113" s="209"/>
      <c r="I113" s="175" t="e">
        <f t="shared" si="32"/>
        <v>#DIV/0!</v>
      </c>
      <c r="J113" s="256"/>
      <c r="K113" s="421"/>
      <c r="L113" s="256">
        <f t="shared" si="29"/>
        <v>0</v>
      </c>
      <c r="M113" s="421"/>
      <c r="N113" s="414"/>
      <c r="O113" s="414"/>
      <c r="P113" s="414"/>
      <c r="Q113" s="407"/>
      <c r="R113" s="407"/>
      <c r="S113" s="407"/>
      <c r="T113" s="407"/>
      <c r="U113" s="407"/>
      <c r="V113" s="407"/>
      <c r="W113" s="407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I113" s="340"/>
      <c r="AJ113" s="340"/>
      <c r="AK113" s="340"/>
      <c r="AL113" s="340"/>
      <c r="AM113" s="340"/>
      <c r="AN113" s="340"/>
      <c r="AO113" s="340"/>
      <c r="AP113" s="340"/>
      <c r="AQ113" s="340"/>
      <c r="AR113" s="340"/>
      <c r="AS113" s="340"/>
      <c r="AT113" s="340"/>
      <c r="AU113" s="340"/>
      <c r="AV113" s="340"/>
      <c r="AW113" s="340"/>
      <c r="AX113" s="340"/>
      <c r="AY113" s="340"/>
      <c r="AZ113" s="340"/>
      <c r="BA113" s="341"/>
      <c r="BB113" s="341"/>
    </row>
    <row r="114" spans="1:960" s="79" customFormat="1" ht="39" customHeight="1" x14ac:dyDescent="0.3">
      <c r="A114" s="112" t="s">
        <v>62</v>
      </c>
      <c r="B114" s="144">
        <v>2260061</v>
      </c>
      <c r="C114" s="600">
        <v>1800456.32</v>
      </c>
      <c r="D114" s="93">
        <f t="shared" si="48"/>
        <v>1800426.1</v>
      </c>
      <c r="E114" s="90">
        <f t="shared" si="49"/>
        <v>30.21999999997206</v>
      </c>
      <c r="F114" s="175">
        <f t="shared" si="50"/>
        <v>99.998321536620224</v>
      </c>
      <c r="G114" s="93">
        <f>C114</f>
        <v>1800456.32</v>
      </c>
      <c r="H114" s="93">
        <v>1800426.1</v>
      </c>
      <c r="I114" s="175">
        <f t="shared" si="32"/>
        <v>99.998321536620224</v>
      </c>
      <c r="J114" s="256">
        <f>G114-H114</f>
        <v>30.21999999997206</v>
      </c>
      <c r="K114" s="421">
        <f>C114</f>
        <v>1800456.32</v>
      </c>
      <c r="L114" s="256">
        <f t="shared" si="29"/>
        <v>0</v>
      </c>
      <c r="M114" s="421">
        <f t="shared" si="36"/>
        <v>1800456.32</v>
      </c>
      <c r="N114" s="415"/>
      <c r="O114" s="415"/>
      <c r="P114" s="415"/>
      <c r="Q114" s="408"/>
      <c r="R114" s="408"/>
      <c r="S114" s="408"/>
      <c r="T114" s="408"/>
      <c r="U114" s="408"/>
      <c r="V114" s="408"/>
      <c r="W114" s="408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2"/>
      <c r="AI114" s="342"/>
      <c r="AJ114" s="342"/>
      <c r="AK114" s="342"/>
      <c r="AL114" s="342"/>
      <c r="AM114" s="342"/>
      <c r="AN114" s="342"/>
      <c r="AO114" s="342"/>
      <c r="AP114" s="342"/>
      <c r="AQ114" s="342"/>
      <c r="AR114" s="342"/>
      <c r="AS114" s="342"/>
      <c r="AT114" s="342"/>
      <c r="AU114" s="342"/>
      <c r="AV114" s="342"/>
      <c r="AW114" s="342"/>
      <c r="AX114" s="342"/>
      <c r="AY114" s="342"/>
      <c r="AZ114" s="342"/>
      <c r="BA114" s="342"/>
      <c r="BB114" s="342"/>
    </row>
    <row r="115" spans="1:960" s="80" customFormat="1" ht="51.75" customHeight="1" x14ac:dyDescent="0.3">
      <c r="A115" s="53" t="s">
        <v>63</v>
      </c>
      <c r="B115" s="243">
        <v>2260102</v>
      </c>
      <c r="C115" s="531"/>
      <c r="D115" s="93">
        <f t="shared" si="48"/>
        <v>0</v>
      </c>
      <c r="E115" s="90">
        <f t="shared" si="49"/>
        <v>0</v>
      </c>
      <c r="F115" s="175" t="e">
        <f t="shared" si="50"/>
        <v>#DIV/0!</v>
      </c>
      <c r="G115" s="93">
        <v>0</v>
      </c>
      <c r="H115" s="93"/>
      <c r="I115" s="175" t="e">
        <f t="shared" si="32"/>
        <v>#DIV/0!</v>
      </c>
      <c r="J115" s="256">
        <f>G115-H115</f>
        <v>0</v>
      </c>
      <c r="K115" s="421">
        <f>C115</f>
        <v>0</v>
      </c>
      <c r="L115" s="256">
        <f t="shared" si="29"/>
        <v>0</v>
      </c>
      <c r="M115" s="421">
        <f t="shared" si="36"/>
        <v>0</v>
      </c>
      <c r="N115" s="415"/>
      <c r="O115" s="415"/>
      <c r="P115" s="415"/>
      <c r="Q115" s="408"/>
      <c r="R115" s="408"/>
      <c r="S115" s="408"/>
      <c r="T115" s="408"/>
      <c r="U115" s="408"/>
      <c r="V115" s="408"/>
      <c r="W115" s="408"/>
      <c r="X115" s="342"/>
      <c r="Y115" s="342"/>
      <c r="Z115" s="342"/>
      <c r="AA115" s="342"/>
      <c r="AB115" s="342"/>
      <c r="AC115" s="342"/>
      <c r="AD115" s="342"/>
      <c r="AE115" s="342"/>
      <c r="AF115" s="342"/>
      <c r="AG115" s="342"/>
      <c r="AH115" s="342"/>
      <c r="AI115" s="342"/>
      <c r="AJ115" s="342"/>
      <c r="AK115" s="342"/>
      <c r="AL115" s="342"/>
      <c r="AM115" s="342"/>
      <c r="AN115" s="342"/>
      <c r="AO115" s="342"/>
      <c r="AP115" s="342"/>
      <c r="AQ115" s="342"/>
      <c r="AR115" s="342"/>
      <c r="AS115" s="342"/>
      <c r="AT115" s="342"/>
      <c r="AU115" s="342"/>
      <c r="AV115" s="342"/>
      <c r="AW115" s="342"/>
      <c r="AX115" s="342"/>
      <c r="AY115" s="342"/>
      <c r="AZ115" s="342"/>
      <c r="BA115" s="343"/>
      <c r="BB115" s="343"/>
    </row>
    <row r="116" spans="1:960" s="81" customFormat="1" ht="54.75" customHeight="1" x14ac:dyDescent="0.3">
      <c r="A116" s="53" t="s">
        <v>64</v>
      </c>
      <c r="B116" s="244">
        <v>2260112</v>
      </c>
      <c r="C116" s="530">
        <v>6080.01</v>
      </c>
      <c r="D116" s="93">
        <f t="shared" si="48"/>
        <v>6080</v>
      </c>
      <c r="E116" s="90">
        <f t="shared" si="49"/>
        <v>1.0000000000218279E-2</v>
      </c>
      <c r="F116" s="175">
        <f t="shared" si="50"/>
        <v>99.999835526586295</v>
      </c>
      <c r="G116" s="91">
        <v>6080.01</v>
      </c>
      <c r="H116" s="91">
        <v>6080</v>
      </c>
      <c r="I116" s="175">
        <f t="shared" si="32"/>
        <v>99.999835526586295</v>
      </c>
      <c r="J116" s="256">
        <f>G116-H116</f>
        <v>1.0000000000218279E-2</v>
      </c>
      <c r="K116" s="421">
        <f>C116</f>
        <v>6080.01</v>
      </c>
      <c r="L116" s="256">
        <f t="shared" si="29"/>
        <v>0</v>
      </c>
      <c r="M116" s="421">
        <f t="shared" si="36"/>
        <v>6080.01</v>
      </c>
      <c r="N116" s="416"/>
      <c r="O116" s="416"/>
      <c r="P116" s="416"/>
      <c r="Q116" s="409"/>
      <c r="R116" s="409"/>
      <c r="S116" s="409"/>
      <c r="T116" s="409"/>
      <c r="U116" s="409"/>
      <c r="V116" s="409"/>
      <c r="W116" s="409"/>
      <c r="X116" s="344"/>
      <c r="Y116" s="344"/>
      <c r="Z116" s="344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5"/>
      <c r="BB116" s="345"/>
    </row>
    <row r="117" spans="1:960" s="81" customFormat="1" ht="54.75" customHeight="1" x14ac:dyDescent="0.3">
      <c r="A117" s="53" t="s">
        <v>238</v>
      </c>
      <c r="B117" s="244">
        <v>2260234</v>
      </c>
      <c r="C117" s="527"/>
      <c r="D117" s="93">
        <f t="shared" si="48"/>
        <v>0</v>
      </c>
      <c r="E117" s="90">
        <f t="shared" si="49"/>
        <v>0</v>
      </c>
      <c r="F117" s="175" t="e">
        <f t="shared" si="50"/>
        <v>#DIV/0!</v>
      </c>
      <c r="G117" s="91">
        <v>0</v>
      </c>
      <c r="H117" s="91"/>
      <c r="I117" s="175" t="e">
        <f t="shared" si="32"/>
        <v>#DIV/0!</v>
      </c>
      <c r="J117" s="256"/>
      <c r="K117" s="421"/>
      <c r="L117" s="256">
        <f t="shared" si="29"/>
        <v>0</v>
      </c>
      <c r="M117" s="421"/>
      <c r="N117" s="416"/>
      <c r="O117" s="416"/>
      <c r="P117" s="416"/>
      <c r="Q117" s="409"/>
      <c r="R117" s="409"/>
      <c r="S117" s="409"/>
      <c r="T117" s="409"/>
      <c r="U117" s="409"/>
      <c r="V117" s="409"/>
      <c r="W117" s="409"/>
      <c r="X117" s="344"/>
      <c r="Y117" s="344"/>
      <c r="Z117" s="344"/>
      <c r="AA117" s="344"/>
      <c r="AB117" s="344"/>
      <c r="AC117" s="344"/>
      <c r="AD117" s="344"/>
      <c r="AE117" s="344"/>
      <c r="AF117" s="344"/>
      <c r="AG117" s="344"/>
      <c r="AH117" s="344"/>
      <c r="AI117" s="344"/>
      <c r="AJ117" s="344"/>
      <c r="AK117" s="344"/>
      <c r="AL117" s="344"/>
      <c r="AM117" s="344"/>
      <c r="AN117" s="344"/>
      <c r="AO117" s="344"/>
      <c r="AP117" s="344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5"/>
      <c r="BB117" s="345"/>
    </row>
    <row r="118" spans="1:960" ht="29.25" customHeight="1" x14ac:dyDescent="0.3">
      <c r="A118" s="56" t="s">
        <v>65</v>
      </c>
      <c r="B118" s="245">
        <v>2260512</v>
      </c>
      <c r="C118" s="530"/>
      <c r="D118" s="93">
        <f t="shared" si="48"/>
        <v>0</v>
      </c>
      <c r="E118" s="90">
        <f t="shared" si="49"/>
        <v>0</v>
      </c>
      <c r="F118" s="175" t="e">
        <f t="shared" si="50"/>
        <v>#DIV/0!</v>
      </c>
      <c r="G118" s="93">
        <v>0</v>
      </c>
      <c r="H118" s="93"/>
      <c r="I118" s="175" t="e">
        <f t="shared" si="32"/>
        <v>#DIV/0!</v>
      </c>
      <c r="J118" s="256">
        <f t="shared" ref="J118:J139" si="51">G118-H118</f>
        <v>0</v>
      </c>
      <c r="K118" s="421">
        <f t="shared" ref="K118:K139" si="52">C118</f>
        <v>0</v>
      </c>
      <c r="L118" s="256">
        <f t="shared" si="29"/>
        <v>0</v>
      </c>
      <c r="M118" s="421">
        <f t="shared" si="36"/>
        <v>0</v>
      </c>
      <c r="N118" s="286"/>
      <c r="O118" s="286"/>
      <c r="P118" s="286"/>
      <c r="Q118" s="278"/>
      <c r="R118" s="278"/>
      <c r="S118" s="278"/>
      <c r="T118" s="278"/>
      <c r="U118" s="278"/>
      <c r="V118" s="278"/>
      <c r="W118" s="278"/>
      <c r="X118" s="264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64"/>
      <c r="AO118" s="264"/>
      <c r="AP118" s="264"/>
      <c r="AQ118" s="264"/>
      <c r="AR118" s="264"/>
      <c r="AS118" s="264"/>
      <c r="AT118" s="264"/>
      <c r="AU118" s="264"/>
      <c r="AV118" s="264"/>
      <c r="AW118" s="264"/>
      <c r="AX118" s="264"/>
      <c r="AY118" s="264"/>
      <c r="AZ118" s="264"/>
      <c r="BA118" s="265"/>
      <c r="BB118" s="265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  <c r="MR118" s="3"/>
      <c r="MS118" s="3"/>
      <c r="MT118" s="3"/>
      <c r="MU118" s="3"/>
      <c r="MV118" s="3"/>
      <c r="MW118" s="3"/>
      <c r="MX118" s="3"/>
      <c r="MY118" s="3"/>
      <c r="MZ118" s="3"/>
      <c r="NA118" s="3"/>
      <c r="NB118" s="3"/>
      <c r="NC118" s="3"/>
      <c r="ND118" s="3"/>
      <c r="NE118" s="3"/>
      <c r="NF118" s="3"/>
      <c r="NG118" s="3"/>
      <c r="NH118" s="3"/>
      <c r="NI118" s="3"/>
      <c r="NJ118" s="3"/>
      <c r="NK118" s="3"/>
      <c r="NL118" s="3"/>
      <c r="NM118" s="3"/>
      <c r="NN118" s="3"/>
      <c r="NO118" s="3"/>
      <c r="NP118" s="3"/>
      <c r="NQ118" s="3"/>
      <c r="NR118" s="3"/>
      <c r="NS118" s="3"/>
      <c r="NT118" s="3"/>
      <c r="NU118" s="3"/>
      <c r="NV118" s="3"/>
      <c r="NW118" s="3"/>
      <c r="NX118" s="3"/>
      <c r="NY118" s="3"/>
      <c r="NZ118" s="3"/>
      <c r="OA118" s="3"/>
      <c r="OB118" s="3"/>
      <c r="OC118" s="3"/>
      <c r="OD118" s="3"/>
      <c r="OE118" s="3"/>
      <c r="OF118" s="3"/>
      <c r="OG118" s="3"/>
      <c r="OH118" s="3"/>
      <c r="OI118" s="3"/>
      <c r="OJ118" s="3"/>
      <c r="OK118" s="3"/>
      <c r="OL118" s="3"/>
      <c r="OM118" s="3"/>
      <c r="ON118" s="3"/>
      <c r="OO118" s="3"/>
      <c r="OP118" s="3"/>
      <c r="OQ118" s="3"/>
      <c r="OR118" s="3"/>
      <c r="OS118" s="3"/>
      <c r="OT118" s="3"/>
      <c r="OU118" s="3"/>
      <c r="OV118" s="3"/>
      <c r="OW118" s="3"/>
      <c r="OX118" s="3"/>
      <c r="OY118" s="3"/>
      <c r="OZ118" s="3"/>
      <c r="PA118" s="3"/>
      <c r="PB118" s="3"/>
      <c r="PC118" s="3"/>
      <c r="PD118" s="3"/>
      <c r="PE118" s="3"/>
      <c r="PF118" s="3"/>
      <c r="PG118" s="3"/>
      <c r="PH118" s="3"/>
      <c r="PI118" s="3"/>
      <c r="PJ118" s="3"/>
      <c r="PK118" s="3"/>
      <c r="PL118" s="3"/>
      <c r="PM118" s="3"/>
      <c r="PN118" s="3"/>
      <c r="PO118" s="3"/>
      <c r="PP118" s="3"/>
      <c r="PQ118" s="3"/>
      <c r="PR118" s="3"/>
      <c r="PS118" s="3"/>
      <c r="PT118" s="3"/>
      <c r="PU118" s="3"/>
      <c r="PV118" s="3"/>
      <c r="PW118" s="3"/>
      <c r="PX118" s="3"/>
      <c r="PY118" s="3"/>
      <c r="PZ118" s="3"/>
      <c r="QA118" s="3"/>
      <c r="QB118" s="3"/>
      <c r="QC118" s="3"/>
      <c r="QD118" s="3"/>
      <c r="QE118" s="3"/>
      <c r="QF118" s="3"/>
      <c r="QG118" s="3"/>
      <c r="QH118" s="3"/>
      <c r="QI118" s="3"/>
      <c r="QJ118" s="3"/>
      <c r="QK118" s="3"/>
      <c r="QL118" s="3"/>
      <c r="QM118" s="3"/>
      <c r="QN118" s="3"/>
      <c r="QO118" s="3"/>
      <c r="QP118" s="3"/>
      <c r="QQ118" s="3"/>
      <c r="QR118" s="3"/>
      <c r="QS118" s="3"/>
      <c r="QT118" s="3"/>
      <c r="QU118" s="3"/>
      <c r="QV118" s="3"/>
      <c r="QW118" s="3"/>
      <c r="QX118" s="3"/>
      <c r="QY118" s="3"/>
      <c r="QZ118" s="3"/>
      <c r="RA118" s="3"/>
      <c r="RB118" s="3"/>
      <c r="RC118" s="3"/>
      <c r="RD118" s="3"/>
      <c r="RE118" s="3"/>
      <c r="RF118" s="3"/>
      <c r="RG118" s="3"/>
      <c r="RH118" s="3"/>
      <c r="RI118" s="3"/>
      <c r="RJ118" s="3"/>
      <c r="RK118" s="3"/>
      <c r="RL118" s="3"/>
      <c r="RM118" s="3"/>
      <c r="RN118" s="3"/>
      <c r="RO118" s="3"/>
      <c r="RP118" s="3"/>
      <c r="RQ118" s="3"/>
      <c r="RR118" s="3"/>
      <c r="RS118" s="3"/>
      <c r="RT118" s="3"/>
      <c r="RU118" s="3"/>
      <c r="RV118" s="3"/>
      <c r="RW118" s="3"/>
      <c r="RX118" s="3"/>
      <c r="RY118" s="3"/>
      <c r="RZ118" s="3"/>
      <c r="SA118" s="3"/>
      <c r="SB118" s="3"/>
      <c r="SC118" s="3"/>
      <c r="SD118" s="3"/>
      <c r="SE118" s="3"/>
      <c r="SF118" s="3"/>
      <c r="SG118" s="3"/>
      <c r="SH118" s="3"/>
      <c r="SI118" s="3"/>
      <c r="SJ118" s="3"/>
      <c r="SK118" s="3"/>
      <c r="SL118" s="3"/>
      <c r="SM118" s="3"/>
      <c r="SN118" s="3"/>
      <c r="SO118" s="3"/>
      <c r="SP118" s="3"/>
      <c r="SQ118" s="3"/>
      <c r="SR118" s="3"/>
      <c r="SS118" s="3"/>
      <c r="ST118" s="3"/>
      <c r="SU118" s="3"/>
      <c r="SV118" s="3"/>
      <c r="SW118" s="3"/>
      <c r="SX118" s="3"/>
      <c r="SY118" s="3"/>
      <c r="SZ118" s="3"/>
      <c r="TA118" s="3"/>
      <c r="TB118" s="3"/>
      <c r="TC118" s="3"/>
      <c r="TD118" s="3"/>
      <c r="TE118" s="3"/>
      <c r="TF118" s="3"/>
      <c r="TG118" s="3"/>
      <c r="TH118" s="3"/>
      <c r="TI118" s="3"/>
      <c r="TJ118" s="3"/>
      <c r="TK118" s="3"/>
      <c r="TL118" s="3"/>
      <c r="TM118" s="3"/>
      <c r="TN118" s="3"/>
      <c r="TO118" s="3"/>
      <c r="TP118" s="3"/>
      <c r="TQ118" s="3"/>
      <c r="TR118" s="3"/>
      <c r="TS118" s="3"/>
      <c r="TT118" s="3"/>
      <c r="TU118" s="3"/>
      <c r="TV118" s="3"/>
      <c r="TW118" s="3"/>
      <c r="TX118" s="3"/>
      <c r="TY118" s="3"/>
      <c r="TZ118" s="3"/>
      <c r="UA118" s="3"/>
      <c r="UB118" s="3"/>
      <c r="UC118" s="3"/>
      <c r="UD118" s="3"/>
      <c r="UE118" s="3"/>
      <c r="UF118" s="3"/>
      <c r="UG118" s="3"/>
      <c r="UH118" s="3"/>
      <c r="UI118" s="3"/>
      <c r="UJ118" s="3"/>
      <c r="UK118" s="3"/>
      <c r="UL118" s="3"/>
      <c r="UM118" s="3"/>
      <c r="UN118" s="3"/>
      <c r="UO118" s="3"/>
      <c r="UP118" s="3"/>
      <c r="UQ118" s="3"/>
      <c r="UR118" s="3"/>
      <c r="US118" s="3"/>
      <c r="UT118" s="3"/>
      <c r="UU118" s="3"/>
      <c r="UV118" s="3"/>
      <c r="UW118" s="3"/>
      <c r="UX118" s="3"/>
      <c r="UY118" s="3"/>
      <c r="UZ118" s="3"/>
      <c r="VA118" s="3"/>
      <c r="VB118" s="3"/>
      <c r="VC118" s="3"/>
      <c r="VD118" s="3"/>
      <c r="VE118" s="3"/>
      <c r="VF118" s="3"/>
      <c r="VG118" s="3"/>
      <c r="VH118" s="3"/>
      <c r="VI118" s="3"/>
      <c r="VJ118" s="3"/>
      <c r="VK118" s="3"/>
      <c r="VL118" s="3"/>
      <c r="VM118" s="3"/>
      <c r="VN118" s="3"/>
      <c r="VO118" s="3"/>
      <c r="VP118" s="3"/>
      <c r="VQ118" s="3"/>
      <c r="VR118" s="3"/>
      <c r="VS118" s="3"/>
      <c r="VT118" s="3"/>
      <c r="VU118" s="3"/>
      <c r="VV118" s="3"/>
      <c r="VW118" s="3"/>
      <c r="VX118" s="3"/>
      <c r="VY118" s="3"/>
      <c r="VZ118" s="3"/>
      <c r="WA118" s="3"/>
      <c r="WB118" s="3"/>
      <c r="WC118" s="3"/>
      <c r="WD118" s="3"/>
      <c r="WE118" s="3"/>
      <c r="WF118" s="3"/>
      <c r="WG118" s="3"/>
      <c r="WH118" s="3"/>
      <c r="WI118" s="3"/>
      <c r="WJ118" s="3"/>
      <c r="WK118" s="3"/>
      <c r="WL118" s="3"/>
      <c r="WM118" s="3"/>
      <c r="WN118" s="3"/>
      <c r="WO118" s="3"/>
      <c r="WP118" s="3"/>
      <c r="WQ118" s="3"/>
      <c r="WR118" s="3"/>
      <c r="WS118" s="3"/>
      <c r="WT118" s="3"/>
      <c r="WU118" s="3"/>
      <c r="WV118" s="3"/>
      <c r="WW118" s="3"/>
      <c r="WX118" s="3"/>
      <c r="WY118" s="3"/>
      <c r="WZ118" s="3"/>
      <c r="XA118" s="3"/>
      <c r="XB118" s="3"/>
      <c r="XC118" s="3"/>
      <c r="XD118" s="3"/>
      <c r="XE118" s="3"/>
      <c r="XF118" s="3"/>
      <c r="XG118" s="3"/>
      <c r="XH118" s="3"/>
      <c r="XI118" s="3"/>
      <c r="XJ118" s="3"/>
      <c r="XK118" s="3"/>
      <c r="XL118" s="3"/>
      <c r="XM118" s="3"/>
      <c r="XN118" s="3"/>
      <c r="XO118" s="3"/>
      <c r="XP118" s="3"/>
      <c r="XQ118" s="3"/>
      <c r="XR118" s="3"/>
      <c r="XS118" s="3"/>
      <c r="XT118" s="3"/>
      <c r="XU118" s="3"/>
      <c r="XV118" s="3"/>
      <c r="XW118" s="3"/>
      <c r="XX118" s="3"/>
      <c r="XY118" s="3"/>
      <c r="XZ118" s="3"/>
      <c r="YA118" s="3"/>
      <c r="YB118" s="3"/>
      <c r="YC118" s="3"/>
      <c r="YD118" s="3"/>
      <c r="YE118" s="3"/>
      <c r="YF118" s="3"/>
      <c r="YG118" s="3"/>
      <c r="YH118" s="3"/>
      <c r="YI118" s="3"/>
      <c r="YJ118" s="3"/>
      <c r="YK118" s="3"/>
      <c r="YL118" s="3"/>
      <c r="YM118" s="3"/>
      <c r="YN118" s="3"/>
      <c r="YO118" s="3"/>
      <c r="YP118" s="3"/>
      <c r="YQ118" s="3"/>
      <c r="YR118" s="3"/>
      <c r="YS118" s="3"/>
      <c r="YT118" s="3"/>
      <c r="YU118" s="3"/>
      <c r="YV118" s="3"/>
      <c r="YW118" s="3"/>
      <c r="YX118" s="3"/>
      <c r="YY118" s="3"/>
      <c r="YZ118" s="3"/>
      <c r="ZA118" s="3"/>
      <c r="ZB118" s="3"/>
      <c r="ZC118" s="3"/>
      <c r="ZD118" s="3"/>
      <c r="ZE118" s="3"/>
      <c r="ZF118" s="3"/>
      <c r="ZG118" s="3"/>
      <c r="ZH118" s="3"/>
      <c r="ZI118" s="3"/>
      <c r="ZJ118" s="3"/>
      <c r="ZK118" s="3"/>
      <c r="ZL118" s="3"/>
      <c r="ZM118" s="3"/>
      <c r="ZN118" s="3"/>
      <c r="ZO118" s="3"/>
      <c r="ZP118" s="3"/>
      <c r="ZQ118" s="3"/>
      <c r="ZR118" s="3"/>
      <c r="ZS118" s="3"/>
      <c r="ZT118" s="3"/>
      <c r="ZU118" s="3"/>
      <c r="ZV118" s="3"/>
      <c r="ZW118" s="3"/>
      <c r="ZX118" s="3"/>
      <c r="ZY118" s="3"/>
      <c r="ZZ118" s="3"/>
      <c r="AAA118" s="3"/>
      <c r="AAB118" s="3"/>
      <c r="AAC118" s="3"/>
      <c r="AAD118" s="3"/>
      <c r="AAE118" s="3"/>
      <c r="AAF118" s="3"/>
      <c r="AAG118" s="3"/>
      <c r="AAH118" s="3"/>
      <c r="AAI118" s="3"/>
      <c r="AAJ118" s="3"/>
      <c r="AAK118" s="3"/>
      <c r="AAL118" s="3"/>
      <c r="AAM118" s="3"/>
      <c r="AAN118" s="3"/>
      <c r="AAO118" s="3"/>
      <c r="AAP118" s="3"/>
      <c r="AAQ118" s="3"/>
      <c r="AAR118" s="3"/>
      <c r="AAS118" s="3"/>
      <c r="AAT118" s="3"/>
      <c r="AAU118" s="3"/>
      <c r="AAV118" s="3"/>
      <c r="AAW118" s="3"/>
      <c r="AAX118" s="3"/>
      <c r="AAY118" s="3"/>
      <c r="AAZ118" s="3"/>
      <c r="ABA118" s="3"/>
      <c r="ABB118" s="3"/>
      <c r="ABC118" s="3"/>
      <c r="ABD118" s="3"/>
      <c r="ABE118" s="3"/>
      <c r="ABF118" s="3"/>
      <c r="ABG118" s="3"/>
      <c r="ABH118" s="3"/>
      <c r="ABI118" s="3"/>
      <c r="ABJ118" s="3"/>
      <c r="ABK118" s="3"/>
      <c r="ABL118" s="3"/>
      <c r="ABM118" s="3"/>
      <c r="ABN118" s="3"/>
      <c r="ABO118" s="3"/>
      <c r="ABP118" s="3"/>
      <c r="ABQ118" s="3"/>
      <c r="ABR118" s="3"/>
      <c r="ABS118" s="3"/>
      <c r="ABT118" s="3"/>
      <c r="ABU118" s="3"/>
      <c r="ABV118" s="3"/>
      <c r="ABW118" s="3"/>
      <c r="ABX118" s="3"/>
      <c r="ABY118" s="3"/>
      <c r="ABZ118" s="3"/>
      <c r="ACA118" s="3"/>
      <c r="ACB118" s="3"/>
      <c r="ACC118" s="3"/>
      <c r="ACD118" s="3"/>
      <c r="ACE118" s="3"/>
      <c r="ACF118" s="3"/>
      <c r="ACG118" s="3"/>
      <c r="ACH118" s="3"/>
      <c r="ACI118" s="3"/>
      <c r="ACJ118" s="3"/>
      <c r="ACK118" s="3"/>
      <c r="ACL118" s="3"/>
      <c r="ACM118" s="3"/>
      <c r="ACN118" s="3"/>
      <c r="ACO118" s="3"/>
      <c r="ACP118" s="3"/>
      <c r="ACQ118" s="3"/>
      <c r="ACR118" s="3"/>
      <c r="ACS118" s="3"/>
      <c r="ACT118" s="3"/>
      <c r="ACU118" s="3"/>
      <c r="ACV118" s="3"/>
      <c r="ACW118" s="3"/>
      <c r="ACX118" s="3"/>
      <c r="ACY118" s="3"/>
      <c r="ACZ118" s="3"/>
      <c r="ADA118" s="3"/>
      <c r="ADB118" s="3"/>
      <c r="ADC118" s="3"/>
      <c r="ADD118" s="3"/>
      <c r="ADE118" s="3"/>
      <c r="ADF118" s="3"/>
      <c r="ADG118" s="3"/>
      <c r="ADH118" s="3"/>
      <c r="ADI118" s="3"/>
      <c r="ADJ118" s="3"/>
      <c r="ADK118" s="3"/>
      <c r="ADL118" s="3"/>
      <c r="ADM118" s="3"/>
      <c r="ADN118" s="3"/>
      <c r="ADO118" s="3"/>
      <c r="ADP118" s="3"/>
      <c r="ADQ118" s="3"/>
      <c r="ADR118" s="3"/>
      <c r="ADS118" s="3"/>
      <c r="ADT118" s="3"/>
      <c r="ADU118" s="3"/>
      <c r="ADV118" s="3"/>
      <c r="ADW118" s="3"/>
      <c r="ADX118" s="3"/>
      <c r="ADY118" s="3"/>
      <c r="ADZ118" s="3"/>
      <c r="AEA118" s="3"/>
      <c r="AEB118" s="3"/>
      <c r="AEC118" s="3"/>
      <c r="AED118" s="3"/>
      <c r="AEE118" s="3"/>
      <c r="AEF118" s="3"/>
      <c r="AEG118" s="3"/>
      <c r="AEH118" s="3"/>
      <c r="AEI118" s="3"/>
      <c r="AEJ118" s="3"/>
      <c r="AEK118" s="3"/>
      <c r="AEL118" s="3"/>
      <c r="AEM118" s="3"/>
      <c r="AEN118" s="3"/>
      <c r="AEO118" s="3"/>
      <c r="AEP118" s="3"/>
      <c r="AEQ118" s="3"/>
      <c r="AER118" s="3"/>
      <c r="AES118" s="3"/>
      <c r="AET118" s="3"/>
      <c r="AEU118" s="3"/>
      <c r="AEV118" s="3"/>
      <c r="AEW118" s="3"/>
      <c r="AEX118" s="3"/>
      <c r="AEY118" s="3"/>
      <c r="AEZ118" s="3"/>
      <c r="AFA118" s="3"/>
      <c r="AFB118" s="3"/>
      <c r="AFC118" s="3"/>
      <c r="AFD118" s="3"/>
      <c r="AFE118" s="3"/>
      <c r="AFF118" s="3"/>
      <c r="AFG118" s="3"/>
      <c r="AFH118" s="3"/>
      <c r="AFI118" s="3"/>
      <c r="AFJ118" s="3"/>
      <c r="AFK118" s="3"/>
      <c r="AFL118" s="3"/>
      <c r="AFM118" s="3"/>
      <c r="AFN118" s="3"/>
      <c r="AFO118" s="3"/>
      <c r="AFP118" s="3"/>
      <c r="AFQ118" s="3"/>
      <c r="AFR118" s="3"/>
      <c r="AFS118" s="3"/>
      <c r="AFT118" s="3"/>
      <c r="AFU118" s="3"/>
      <c r="AFV118" s="3"/>
      <c r="AFW118" s="3"/>
      <c r="AFX118" s="3"/>
      <c r="AFY118" s="3"/>
      <c r="AFZ118" s="3"/>
      <c r="AGA118" s="3"/>
      <c r="AGB118" s="3"/>
      <c r="AGC118" s="3"/>
      <c r="AGD118" s="3"/>
      <c r="AGE118" s="3"/>
      <c r="AGF118" s="3"/>
      <c r="AGG118" s="3"/>
      <c r="AGH118" s="3"/>
      <c r="AGI118" s="3"/>
      <c r="AGJ118" s="3"/>
      <c r="AGK118" s="3"/>
      <c r="AGL118" s="3"/>
      <c r="AGM118" s="3"/>
      <c r="AGN118" s="3"/>
      <c r="AGO118" s="3"/>
      <c r="AGP118" s="3"/>
      <c r="AGQ118" s="3"/>
      <c r="AGR118" s="3"/>
      <c r="AGS118" s="3"/>
      <c r="AGT118" s="3"/>
      <c r="AGU118" s="3"/>
      <c r="AGV118" s="3"/>
      <c r="AGW118" s="3"/>
      <c r="AGX118" s="3"/>
      <c r="AGY118" s="3"/>
      <c r="AGZ118" s="3"/>
      <c r="AHA118" s="3"/>
      <c r="AHB118" s="3"/>
      <c r="AHC118" s="3"/>
      <c r="AHD118" s="3"/>
      <c r="AHE118" s="3"/>
      <c r="AHF118" s="3"/>
      <c r="AHG118" s="3"/>
      <c r="AHH118" s="3"/>
      <c r="AHI118" s="3"/>
      <c r="AHJ118" s="3"/>
      <c r="AHK118" s="3"/>
      <c r="AHL118" s="3"/>
      <c r="AHM118" s="3"/>
      <c r="AHN118" s="3"/>
      <c r="AHO118" s="3"/>
      <c r="AHP118" s="3"/>
      <c r="AHQ118" s="3"/>
      <c r="AHR118" s="3"/>
      <c r="AHS118" s="3"/>
      <c r="AHT118" s="3"/>
      <c r="AHU118" s="3"/>
      <c r="AHV118" s="3"/>
      <c r="AHW118" s="3"/>
      <c r="AHX118" s="3"/>
      <c r="AHY118" s="3"/>
      <c r="AHZ118" s="3"/>
      <c r="AIA118" s="3"/>
      <c r="AIB118" s="3"/>
      <c r="AIC118" s="3"/>
      <c r="AID118" s="3"/>
      <c r="AIE118" s="3"/>
      <c r="AIF118" s="3"/>
      <c r="AIG118" s="3"/>
      <c r="AIH118" s="3"/>
      <c r="AII118" s="3"/>
      <c r="AIJ118" s="3"/>
      <c r="AIK118" s="3"/>
      <c r="AIL118" s="3"/>
      <c r="AIM118" s="3"/>
      <c r="AIN118" s="3"/>
      <c r="AIO118" s="3"/>
      <c r="AIP118" s="3"/>
      <c r="AIQ118" s="3"/>
      <c r="AIR118" s="3"/>
      <c r="AIS118" s="3"/>
      <c r="AIT118" s="3"/>
      <c r="AIU118" s="3"/>
      <c r="AIV118" s="3"/>
      <c r="AIW118" s="3"/>
      <c r="AIX118" s="3"/>
      <c r="AIY118" s="3"/>
      <c r="AIZ118" s="3"/>
      <c r="AJA118" s="3"/>
      <c r="AJB118" s="3"/>
      <c r="AJC118" s="3"/>
      <c r="AJD118" s="3"/>
      <c r="AJE118" s="3"/>
      <c r="AJF118" s="3"/>
      <c r="AJG118" s="3"/>
      <c r="AJH118" s="3"/>
      <c r="AJI118" s="3"/>
      <c r="AJJ118" s="3"/>
      <c r="AJK118" s="3"/>
      <c r="AJL118" s="3"/>
      <c r="AJM118" s="3"/>
      <c r="AJN118" s="3"/>
      <c r="AJO118" s="3"/>
      <c r="AJP118" s="3"/>
      <c r="AJQ118" s="3"/>
      <c r="AJR118" s="3"/>
      <c r="AJS118" s="3"/>
      <c r="AJT118" s="3"/>
      <c r="AJU118" s="3"/>
      <c r="AJV118" s="3"/>
      <c r="AJW118" s="3"/>
      <c r="AJX118" s="3"/>
    </row>
    <row r="119" spans="1:960" ht="27.75" customHeight="1" x14ac:dyDescent="0.3">
      <c r="A119" s="579" t="s">
        <v>66</v>
      </c>
      <c r="B119" s="245">
        <v>2260520</v>
      </c>
      <c r="C119" s="530"/>
      <c r="D119" s="93">
        <f t="shared" si="48"/>
        <v>0</v>
      </c>
      <c r="E119" s="90">
        <f t="shared" si="49"/>
        <v>0</v>
      </c>
      <c r="F119" s="175" t="e">
        <f t="shared" si="50"/>
        <v>#DIV/0!</v>
      </c>
      <c r="G119" s="93">
        <v>0</v>
      </c>
      <c r="H119" s="93"/>
      <c r="I119" s="175" t="e">
        <f t="shared" si="32"/>
        <v>#DIV/0!</v>
      </c>
      <c r="J119" s="256">
        <f t="shared" si="51"/>
        <v>0</v>
      </c>
      <c r="K119" s="421">
        <f t="shared" si="52"/>
        <v>0</v>
      </c>
      <c r="L119" s="256">
        <f t="shared" si="29"/>
        <v>0</v>
      </c>
      <c r="M119" s="421">
        <f t="shared" si="36"/>
        <v>0</v>
      </c>
      <c r="N119" s="286"/>
      <c r="O119" s="286"/>
      <c r="P119" s="286"/>
      <c r="Q119" s="278"/>
      <c r="R119" s="278"/>
      <c r="S119" s="278"/>
      <c r="T119" s="278"/>
      <c r="U119" s="278"/>
      <c r="V119" s="278"/>
      <c r="W119" s="278"/>
      <c r="X119" s="264"/>
      <c r="Y119" s="264"/>
      <c r="Z119" s="264"/>
      <c r="AA119" s="264"/>
      <c r="AB119" s="264"/>
      <c r="AC119" s="264"/>
      <c r="AD119" s="264"/>
      <c r="AE119" s="264"/>
      <c r="AF119" s="264"/>
      <c r="AG119" s="264"/>
      <c r="AH119" s="264"/>
      <c r="AI119" s="264"/>
      <c r="AJ119" s="264"/>
      <c r="AK119" s="264"/>
      <c r="AL119" s="264"/>
      <c r="AM119" s="264"/>
      <c r="AN119" s="264"/>
      <c r="AO119" s="264"/>
      <c r="AP119" s="264"/>
      <c r="AQ119" s="264"/>
      <c r="AR119" s="264"/>
      <c r="AS119" s="264"/>
      <c r="AT119" s="264"/>
      <c r="AU119" s="264"/>
      <c r="AV119" s="264"/>
      <c r="AW119" s="264"/>
      <c r="AX119" s="264"/>
      <c r="AY119" s="264"/>
      <c r="AZ119" s="264"/>
      <c r="BA119" s="265"/>
      <c r="BB119" s="265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  <c r="NJ119" s="3"/>
      <c r="NK119" s="3"/>
      <c r="NL119" s="3"/>
      <c r="NM119" s="3"/>
      <c r="NN119" s="3"/>
      <c r="NO119" s="3"/>
      <c r="NP119" s="3"/>
      <c r="NQ119" s="3"/>
      <c r="NR119" s="3"/>
      <c r="NS119" s="3"/>
      <c r="NT119" s="3"/>
      <c r="NU119" s="3"/>
      <c r="NV119" s="3"/>
      <c r="NW119" s="3"/>
      <c r="NX119" s="3"/>
      <c r="NY119" s="3"/>
      <c r="NZ119" s="3"/>
      <c r="OA119" s="3"/>
      <c r="OB119" s="3"/>
      <c r="OC119" s="3"/>
      <c r="OD119" s="3"/>
      <c r="OE119" s="3"/>
      <c r="OF119" s="3"/>
      <c r="OG119" s="3"/>
      <c r="OH119" s="3"/>
      <c r="OI119" s="3"/>
      <c r="OJ119" s="3"/>
      <c r="OK119" s="3"/>
      <c r="OL119" s="3"/>
      <c r="OM119" s="3"/>
      <c r="ON119" s="3"/>
      <c r="OO119" s="3"/>
      <c r="OP119" s="3"/>
      <c r="OQ119" s="3"/>
      <c r="OR119" s="3"/>
      <c r="OS119" s="3"/>
      <c r="OT119" s="3"/>
      <c r="OU119" s="3"/>
      <c r="OV119" s="3"/>
      <c r="OW119" s="3"/>
      <c r="OX119" s="3"/>
      <c r="OY119" s="3"/>
      <c r="OZ119" s="3"/>
      <c r="PA119" s="3"/>
      <c r="PB119" s="3"/>
      <c r="PC119" s="3"/>
      <c r="PD119" s="3"/>
      <c r="PE119" s="3"/>
      <c r="PF119" s="3"/>
      <c r="PG119" s="3"/>
      <c r="PH119" s="3"/>
      <c r="PI119" s="3"/>
      <c r="PJ119" s="3"/>
      <c r="PK119" s="3"/>
      <c r="PL119" s="3"/>
      <c r="PM119" s="3"/>
      <c r="PN119" s="3"/>
      <c r="PO119" s="3"/>
      <c r="PP119" s="3"/>
      <c r="PQ119" s="3"/>
      <c r="PR119" s="3"/>
      <c r="PS119" s="3"/>
      <c r="PT119" s="3"/>
      <c r="PU119" s="3"/>
      <c r="PV119" s="3"/>
      <c r="PW119" s="3"/>
      <c r="PX119" s="3"/>
      <c r="PY119" s="3"/>
      <c r="PZ119" s="3"/>
      <c r="QA119" s="3"/>
      <c r="QB119" s="3"/>
      <c r="QC119" s="3"/>
      <c r="QD119" s="3"/>
      <c r="QE119" s="3"/>
      <c r="QF119" s="3"/>
      <c r="QG119" s="3"/>
      <c r="QH119" s="3"/>
      <c r="QI119" s="3"/>
      <c r="QJ119" s="3"/>
      <c r="QK119" s="3"/>
      <c r="QL119" s="3"/>
      <c r="QM119" s="3"/>
      <c r="QN119" s="3"/>
      <c r="QO119" s="3"/>
      <c r="QP119" s="3"/>
      <c r="QQ119" s="3"/>
      <c r="QR119" s="3"/>
      <c r="QS119" s="3"/>
      <c r="QT119" s="3"/>
      <c r="QU119" s="3"/>
      <c r="QV119" s="3"/>
      <c r="QW119" s="3"/>
      <c r="QX119" s="3"/>
      <c r="QY119" s="3"/>
      <c r="QZ119" s="3"/>
      <c r="RA119" s="3"/>
      <c r="RB119" s="3"/>
      <c r="RC119" s="3"/>
      <c r="RD119" s="3"/>
      <c r="RE119" s="3"/>
      <c r="RF119" s="3"/>
      <c r="RG119" s="3"/>
      <c r="RH119" s="3"/>
      <c r="RI119" s="3"/>
      <c r="RJ119" s="3"/>
      <c r="RK119" s="3"/>
      <c r="RL119" s="3"/>
      <c r="RM119" s="3"/>
      <c r="RN119" s="3"/>
      <c r="RO119" s="3"/>
      <c r="RP119" s="3"/>
      <c r="RQ119" s="3"/>
      <c r="RR119" s="3"/>
      <c r="RS119" s="3"/>
      <c r="RT119" s="3"/>
      <c r="RU119" s="3"/>
      <c r="RV119" s="3"/>
      <c r="RW119" s="3"/>
      <c r="RX119" s="3"/>
      <c r="RY119" s="3"/>
      <c r="RZ119" s="3"/>
      <c r="SA119" s="3"/>
      <c r="SB119" s="3"/>
      <c r="SC119" s="3"/>
      <c r="SD119" s="3"/>
      <c r="SE119" s="3"/>
      <c r="SF119" s="3"/>
      <c r="SG119" s="3"/>
      <c r="SH119" s="3"/>
      <c r="SI119" s="3"/>
      <c r="SJ119" s="3"/>
      <c r="SK119" s="3"/>
      <c r="SL119" s="3"/>
      <c r="SM119" s="3"/>
      <c r="SN119" s="3"/>
      <c r="SO119" s="3"/>
      <c r="SP119" s="3"/>
      <c r="SQ119" s="3"/>
      <c r="SR119" s="3"/>
      <c r="SS119" s="3"/>
      <c r="ST119" s="3"/>
      <c r="SU119" s="3"/>
      <c r="SV119" s="3"/>
      <c r="SW119" s="3"/>
      <c r="SX119" s="3"/>
      <c r="SY119" s="3"/>
      <c r="SZ119" s="3"/>
      <c r="TA119" s="3"/>
      <c r="TB119" s="3"/>
      <c r="TC119" s="3"/>
      <c r="TD119" s="3"/>
      <c r="TE119" s="3"/>
      <c r="TF119" s="3"/>
      <c r="TG119" s="3"/>
      <c r="TH119" s="3"/>
      <c r="TI119" s="3"/>
      <c r="TJ119" s="3"/>
      <c r="TK119" s="3"/>
      <c r="TL119" s="3"/>
      <c r="TM119" s="3"/>
      <c r="TN119" s="3"/>
      <c r="TO119" s="3"/>
      <c r="TP119" s="3"/>
      <c r="TQ119" s="3"/>
      <c r="TR119" s="3"/>
      <c r="TS119" s="3"/>
      <c r="TT119" s="3"/>
      <c r="TU119" s="3"/>
      <c r="TV119" s="3"/>
      <c r="TW119" s="3"/>
      <c r="TX119" s="3"/>
      <c r="TY119" s="3"/>
      <c r="TZ119" s="3"/>
      <c r="UA119" s="3"/>
      <c r="UB119" s="3"/>
      <c r="UC119" s="3"/>
      <c r="UD119" s="3"/>
      <c r="UE119" s="3"/>
      <c r="UF119" s="3"/>
      <c r="UG119" s="3"/>
      <c r="UH119" s="3"/>
      <c r="UI119" s="3"/>
      <c r="UJ119" s="3"/>
      <c r="UK119" s="3"/>
      <c r="UL119" s="3"/>
      <c r="UM119" s="3"/>
      <c r="UN119" s="3"/>
      <c r="UO119" s="3"/>
      <c r="UP119" s="3"/>
      <c r="UQ119" s="3"/>
      <c r="UR119" s="3"/>
      <c r="US119" s="3"/>
      <c r="UT119" s="3"/>
      <c r="UU119" s="3"/>
      <c r="UV119" s="3"/>
      <c r="UW119" s="3"/>
      <c r="UX119" s="3"/>
      <c r="UY119" s="3"/>
      <c r="UZ119" s="3"/>
      <c r="VA119" s="3"/>
      <c r="VB119" s="3"/>
      <c r="VC119" s="3"/>
      <c r="VD119" s="3"/>
      <c r="VE119" s="3"/>
      <c r="VF119" s="3"/>
      <c r="VG119" s="3"/>
      <c r="VH119" s="3"/>
      <c r="VI119" s="3"/>
      <c r="VJ119" s="3"/>
      <c r="VK119" s="3"/>
      <c r="VL119" s="3"/>
      <c r="VM119" s="3"/>
      <c r="VN119" s="3"/>
      <c r="VO119" s="3"/>
      <c r="VP119" s="3"/>
      <c r="VQ119" s="3"/>
      <c r="VR119" s="3"/>
      <c r="VS119" s="3"/>
      <c r="VT119" s="3"/>
      <c r="VU119" s="3"/>
      <c r="VV119" s="3"/>
      <c r="VW119" s="3"/>
      <c r="VX119" s="3"/>
      <c r="VY119" s="3"/>
      <c r="VZ119" s="3"/>
      <c r="WA119" s="3"/>
      <c r="WB119" s="3"/>
      <c r="WC119" s="3"/>
      <c r="WD119" s="3"/>
      <c r="WE119" s="3"/>
      <c r="WF119" s="3"/>
      <c r="WG119" s="3"/>
      <c r="WH119" s="3"/>
      <c r="WI119" s="3"/>
      <c r="WJ119" s="3"/>
      <c r="WK119" s="3"/>
      <c r="WL119" s="3"/>
      <c r="WM119" s="3"/>
      <c r="WN119" s="3"/>
      <c r="WO119" s="3"/>
      <c r="WP119" s="3"/>
      <c r="WQ119" s="3"/>
      <c r="WR119" s="3"/>
      <c r="WS119" s="3"/>
      <c r="WT119" s="3"/>
      <c r="WU119" s="3"/>
      <c r="WV119" s="3"/>
      <c r="WW119" s="3"/>
      <c r="WX119" s="3"/>
      <c r="WY119" s="3"/>
      <c r="WZ119" s="3"/>
      <c r="XA119" s="3"/>
      <c r="XB119" s="3"/>
      <c r="XC119" s="3"/>
      <c r="XD119" s="3"/>
      <c r="XE119" s="3"/>
      <c r="XF119" s="3"/>
      <c r="XG119" s="3"/>
      <c r="XH119" s="3"/>
      <c r="XI119" s="3"/>
      <c r="XJ119" s="3"/>
      <c r="XK119" s="3"/>
      <c r="XL119" s="3"/>
      <c r="XM119" s="3"/>
      <c r="XN119" s="3"/>
      <c r="XO119" s="3"/>
      <c r="XP119" s="3"/>
      <c r="XQ119" s="3"/>
      <c r="XR119" s="3"/>
      <c r="XS119" s="3"/>
      <c r="XT119" s="3"/>
      <c r="XU119" s="3"/>
      <c r="XV119" s="3"/>
      <c r="XW119" s="3"/>
      <c r="XX119" s="3"/>
      <c r="XY119" s="3"/>
      <c r="XZ119" s="3"/>
      <c r="YA119" s="3"/>
      <c r="YB119" s="3"/>
      <c r="YC119" s="3"/>
      <c r="YD119" s="3"/>
      <c r="YE119" s="3"/>
      <c r="YF119" s="3"/>
      <c r="YG119" s="3"/>
      <c r="YH119" s="3"/>
      <c r="YI119" s="3"/>
      <c r="YJ119" s="3"/>
      <c r="YK119" s="3"/>
      <c r="YL119" s="3"/>
      <c r="YM119" s="3"/>
      <c r="YN119" s="3"/>
      <c r="YO119" s="3"/>
      <c r="YP119" s="3"/>
      <c r="YQ119" s="3"/>
      <c r="YR119" s="3"/>
      <c r="YS119" s="3"/>
      <c r="YT119" s="3"/>
      <c r="YU119" s="3"/>
      <c r="YV119" s="3"/>
      <c r="YW119" s="3"/>
      <c r="YX119" s="3"/>
      <c r="YY119" s="3"/>
      <c r="YZ119" s="3"/>
      <c r="ZA119" s="3"/>
      <c r="ZB119" s="3"/>
      <c r="ZC119" s="3"/>
      <c r="ZD119" s="3"/>
      <c r="ZE119" s="3"/>
      <c r="ZF119" s="3"/>
      <c r="ZG119" s="3"/>
      <c r="ZH119" s="3"/>
      <c r="ZI119" s="3"/>
      <c r="ZJ119" s="3"/>
      <c r="ZK119" s="3"/>
      <c r="ZL119" s="3"/>
      <c r="ZM119" s="3"/>
      <c r="ZN119" s="3"/>
      <c r="ZO119" s="3"/>
      <c r="ZP119" s="3"/>
      <c r="ZQ119" s="3"/>
      <c r="ZR119" s="3"/>
      <c r="ZS119" s="3"/>
      <c r="ZT119" s="3"/>
      <c r="ZU119" s="3"/>
      <c r="ZV119" s="3"/>
      <c r="ZW119" s="3"/>
      <c r="ZX119" s="3"/>
      <c r="ZY119" s="3"/>
      <c r="ZZ119" s="3"/>
      <c r="AAA119" s="3"/>
      <c r="AAB119" s="3"/>
      <c r="AAC119" s="3"/>
      <c r="AAD119" s="3"/>
      <c r="AAE119" s="3"/>
      <c r="AAF119" s="3"/>
      <c r="AAG119" s="3"/>
      <c r="AAH119" s="3"/>
      <c r="AAI119" s="3"/>
      <c r="AAJ119" s="3"/>
      <c r="AAK119" s="3"/>
      <c r="AAL119" s="3"/>
      <c r="AAM119" s="3"/>
      <c r="AAN119" s="3"/>
      <c r="AAO119" s="3"/>
      <c r="AAP119" s="3"/>
      <c r="AAQ119" s="3"/>
      <c r="AAR119" s="3"/>
      <c r="AAS119" s="3"/>
      <c r="AAT119" s="3"/>
      <c r="AAU119" s="3"/>
      <c r="AAV119" s="3"/>
      <c r="AAW119" s="3"/>
      <c r="AAX119" s="3"/>
      <c r="AAY119" s="3"/>
      <c r="AAZ119" s="3"/>
      <c r="ABA119" s="3"/>
      <c r="ABB119" s="3"/>
      <c r="ABC119" s="3"/>
      <c r="ABD119" s="3"/>
      <c r="ABE119" s="3"/>
      <c r="ABF119" s="3"/>
      <c r="ABG119" s="3"/>
      <c r="ABH119" s="3"/>
      <c r="ABI119" s="3"/>
      <c r="ABJ119" s="3"/>
      <c r="ABK119" s="3"/>
      <c r="ABL119" s="3"/>
      <c r="ABM119" s="3"/>
      <c r="ABN119" s="3"/>
      <c r="ABO119" s="3"/>
      <c r="ABP119" s="3"/>
      <c r="ABQ119" s="3"/>
      <c r="ABR119" s="3"/>
      <c r="ABS119" s="3"/>
      <c r="ABT119" s="3"/>
      <c r="ABU119" s="3"/>
      <c r="ABV119" s="3"/>
      <c r="ABW119" s="3"/>
      <c r="ABX119" s="3"/>
      <c r="ABY119" s="3"/>
      <c r="ABZ119" s="3"/>
      <c r="ACA119" s="3"/>
      <c r="ACB119" s="3"/>
      <c r="ACC119" s="3"/>
      <c r="ACD119" s="3"/>
      <c r="ACE119" s="3"/>
      <c r="ACF119" s="3"/>
      <c r="ACG119" s="3"/>
      <c r="ACH119" s="3"/>
      <c r="ACI119" s="3"/>
      <c r="ACJ119" s="3"/>
      <c r="ACK119" s="3"/>
      <c r="ACL119" s="3"/>
      <c r="ACM119" s="3"/>
      <c r="ACN119" s="3"/>
      <c r="ACO119" s="3"/>
      <c r="ACP119" s="3"/>
      <c r="ACQ119" s="3"/>
      <c r="ACR119" s="3"/>
      <c r="ACS119" s="3"/>
      <c r="ACT119" s="3"/>
      <c r="ACU119" s="3"/>
      <c r="ACV119" s="3"/>
      <c r="ACW119" s="3"/>
      <c r="ACX119" s="3"/>
      <c r="ACY119" s="3"/>
      <c r="ACZ119" s="3"/>
      <c r="ADA119" s="3"/>
      <c r="ADB119" s="3"/>
      <c r="ADC119" s="3"/>
      <c r="ADD119" s="3"/>
      <c r="ADE119" s="3"/>
      <c r="ADF119" s="3"/>
      <c r="ADG119" s="3"/>
      <c r="ADH119" s="3"/>
      <c r="ADI119" s="3"/>
      <c r="ADJ119" s="3"/>
      <c r="ADK119" s="3"/>
      <c r="ADL119" s="3"/>
      <c r="ADM119" s="3"/>
      <c r="ADN119" s="3"/>
      <c r="ADO119" s="3"/>
      <c r="ADP119" s="3"/>
      <c r="ADQ119" s="3"/>
      <c r="ADR119" s="3"/>
      <c r="ADS119" s="3"/>
      <c r="ADT119" s="3"/>
      <c r="ADU119" s="3"/>
      <c r="ADV119" s="3"/>
      <c r="ADW119" s="3"/>
      <c r="ADX119" s="3"/>
      <c r="ADY119" s="3"/>
      <c r="ADZ119" s="3"/>
      <c r="AEA119" s="3"/>
      <c r="AEB119" s="3"/>
      <c r="AEC119" s="3"/>
      <c r="AED119" s="3"/>
      <c r="AEE119" s="3"/>
      <c r="AEF119" s="3"/>
      <c r="AEG119" s="3"/>
      <c r="AEH119" s="3"/>
      <c r="AEI119" s="3"/>
      <c r="AEJ119" s="3"/>
      <c r="AEK119" s="3"/>
      <c r="AEL119" s="3"/>
      <c r="AEM119" s="3"/>
      <c r="AEN119" s="3"/>
      <c r="AEO119" s="3"/>
      <c r="AEP119" s="3"/>
      <c r="AEQ119" s="3"/>
      <c r="AER119" s="3"/>
      <c r="AES119" s="3"/>
      <c r="AET119" s="3"/>
      <c r="AEU119" s="3"/>
      <c r="AEV119" s="3"/>
      <c r="AEW119" s="3"/>
      <c r="AEX119" s="3"/>
      <c r="AEY119" s="3"/>
      <c r="AEZ119" s="3"/>
      <c r="AFA119" s="3"/>
      <c r="AFB119" s="3"/>
      <c r="AFC119" s="3"/>
      <c r="AFD119" s="3"/>
      <c r="AFE119" s="3"/>
      <c r="AFF119" s="3"/>
      <c r="AFG119" s="3"/>
      <c r="AFH119" s="3"/>
      <c r="AFI119" s="3"/>
      <c r="AFJ119" s="3"/>
      <c r="AFK119" s="3"/>
      <c r="AFL119" s="3"/>
      <c r="AFM119" s="3"/>
      <c r="AFN119" s="3"/>
      <c r="AFO119" s="3"/>
      <c r="AFP119" s="3"/>
      <c r="AFQ119" s="3"/>
      <c r="AFR119" s="3"/>
      <c r="AFS119" s="3"/>
      <c r="AFT119" s="3"/>
      <c r="AFU119" s="3"/>
      <c r="AFV119" s="3"/>
      <c r="AFW119" s="3"/>
      <c r="AFX119" s="3"/>
      <c r="AFY119" s="3"/>
      <c r="AFZ119" s="3"/>
      <c r="AGA119" s="3"/>
      <c r="AGB119" s="3"/>
      <c r="AGC119" s="3"/>
      <c r="AGD119" s="3"/>
      <c r="AGE119" s="3"/>
      <c r="AGF119" s="3"/>
      <c r="AGG119" s="3"/>
      <c r="AGH119" s="3"/>
      <c r="AGI119" s="3"/>
      <c r="AGJ119" s="3"/>
      <c r="AGK119" s="3"/>
      <c r="AGL119" s="3"/>
      <c r="AGM119" s="3"/>
      <c r="AGN119" s="3"/>
      <c r="AGO119" s="3"/>
      <c r="AGP119" s="3"/>
      <c r="AGQ119" s="3"/>
      <c r="AGR119" s="3"/>
      <c r="AGS119" s="3"/>
      <c r="AGT119" s="3"/>
      <c r="AGU119" s="3"/>
      <c r="AGV119" s="3"/>
      <c r="AGW119" s="3"/>
      <c r="AGX119" s="3"/>
      <c r="AGY119" s="3"/>
      <c r="AGZ119" s="3"/>
      <c r="AHA119" s="3"/>
      <c r="AHB119" s="3"/>
      <c r="AHC119" s="3"/>
      <c r="AHD119" s="3"/>
      <c r="AHE119" s="3"/>
      <c r="AHF119" s="3"/>
      <c r="AHG119" s="3"/>
      <c r="AHH119" s="3"/>
      <c r="AHI119" s="3"/>
      <c r="AHJ119" s="3"/>
      <c r="AHK119" s="3"/>
      <c r="AHL119" s="3"/>
      <c r="AHM119" s="3"/>
      <c r="AHN119" s="3"/>
      <c r="AHO119" s="3"/>
      <c r="AHP119" s="3"/>
      <c r="AHQ119" s="3"/>
      <c r="AHR119" s="3"/>
      <c r="AHS119" s="3"/>
      <c r="AHT119" s="3"/>
      <c r="AHU119" s="3"/>
      <c r="AHV119" s="3"/>
      <c r="AHW119" s="3"/>
      <c r="AHX119" s="3"/>
      <c r="AHY119" s="3"/>
      <c r="AHZ119" s="3"/>
      <c r="AIA119" s="3"/>
      <c r="AIB119" s="3"/>
      <c r="AIC119" s="3"/>
      <c r="AID119" s="3"/>
      <c r="AIE119" s="3"/>
      <c r="AIF119" s="3"/>
      <c r="AIG119" s="3"/>
      <c r="AIH119" s="3"/>
      <c r="AII119" s="3"/>
      <c r="AIJ119" s="3"/>
      <c r="AIK119" s="3"/>
      <c r="AIL119" s="3"/>
      <c r="AIM119" s="3"/>
      <c r="AIN119" s="3"/>
      <c r="AIO119" s="3"/>
      <c r="AIP119" s="3"/>
      <c r="AIQ119" s="3"/>
      <c r="AIR119" s="3"/>
      <c r="AIS119" s="3"/>
      <c r="AIT119" s="3"/>
      <c r="AIU119" s="3"/>
      <c r="AIV119" s="3"/>
      <c r="AIW119" s="3"/>
      <c r="AIX119" s="3"/>
      <c r="AIY119" s="3"/>
      <c r="AIZ119" s="3"/>
      <c r="AJA119" s="3"/>
      <c r="AJB119" s="3"/>
      <c r="AJC119" s="3"/>
      <c r="AJD119" s="3"/>
      <c r="AJE119" s="3"/>
      <c r="AJF119" s="3"/>
      <c r="AJG119" s="3"/>
      <c r="AJH119" s="3"/>
      <c r="AJI119" s="3"/>
      <c r="AJJ119" s="3"/>
      <c r="AJK119" s="3"/>
      <c r="AJL119" s="3"/>
      <c r="AJM119" s="3"/>
      <c r="AJN119" s="3"/>
      <c r="AJO119" s="3"/>
      <c r="AJP119" s="3"/>
      <c r="AJQ119" s="3"/>
      <c r="AJR119" s="3"/>
      <c r="AJS119" s="3"/>
      <c r="AJT119" s="3"/>
      <c r="AJU119" s="3"/>
      <c r="AJV119" s="3"/>
      <c r="AJW119" s="3"/>
      <c r="AJX119" s="3"/>
    </row>
    <row r="120" spans="1:960" ht="27.75" customHeight="1" x14ac:dyDescent="0.3">
      <c r="A120" s="579" t="s">
        <v>271</v>
      </c>
      <c r="B120" s="245">
        <v>2260051</v>
      </c>
      <c r="C120" s="530"/>
      <c r="D120" s="93"/>
      <c r="E120" s="90">
        <f t="shared" si="49"/>
        <v>0</v>
      </c>
      <c r="F120" s="175" t="e">
        <f t="shared" si="50"/>
        <v>#DIV/0!</v>
      </c>
      <c r="G120" s="93"/>
      <c r="H120" s="93"/>
      <c r="I120" s="175" t="e">
        <f t="shared" si="32"/>
        <v>#DIV/0!</v>
      </c>
      <c r="J120" s="256"/>
      <c r="K120" s="421"/>
      <c r="L120" s="256">
        <f t="shared" si="29"/>
        <v>0</v>
      </c>
      <c r="M120" s="421"/>
      <c r="N120" s="286"/>
      <c r="O120" s="286"/>
      <c r="P120" s="286"/>
      <c r="Q120" s="278"/>
      <c r="R120" s="278"/>
      <c r="S120" s="278"/>
      <c r="T120" s="278"/>
      <c r="U120" s="278"/>
      <c r="V120" s="278"/>
      <c r="W120" s="278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  <c r="AH120" s="264"/>
      <c r="AI120" s="264"/>
      <c r="AJ120" s="264"/>
      <c r="AK120" s="264"/>
      <c r="AL120" s="264"/>
      <c r="AM120" s="264"/>
      <c r="AN120" s="264"/>
      <c r="AO120" s="264"/>
      <c r="AP120" s="264"/>
      <c r="AQ120" s="264"/>
      <c r="AR120" s="264"/>
      <c r="AS120" s="264"/>
      <c r="AT120" s="264"/>
      <c r="AU120" s="264"/>
      <c r="AV120" s="264"/>
      <c r="AW120" s="264"/>
      <c r="AX120" s="264"/>
      <c r="AY120" s="264"/>
      <c r="AZ120" s="264"/>
      <c r="BA120" s="265"/>
      <c r="BB120" s="265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  <c r="NJ120" s="3"/>
      <c r="NK120" s="3"/>
      <c r="NL120" s="3"/>
      <c r="NM120" s="3"/>
      <c r="NN120" s="3"/>
      <c r="NO120" s="3"/>
      <c r="NP120" s="3"/>
      <c r="NQ120" s="3"/>
      <c r="NR120" s="3"/>
      <c r="NS120" s="3"/>
      <c r="NT120" s="3"/>
      <c r="NU120" s="3"/>
      <c r="NV120" s="3"/>
      <c r="NW120" s="3"/>
      <c r="NX120" s="3"/>
      <c r="NY120" s="3"/>
      <c r="NZ120" s="3"/>
      <c r="OA120" s="3"/>
      <c r="OB120" s="3"/>
      <c r="OC120" s="3"/>
      <c r="OD120" s="3"/>
      <c r="OE120" s="3"/>
      <c r="OF120" s="3"/>
      <c r="OG120" s="3"/>
      <c r="OH120" s="3"/>
      <c r="OI120" s="3"/>
      <c r="OJ120" s="3"/>
      <c r="OK120" s="3"/>
      <c r="OL120" s="3"/>
      <c r="OM120" s="3"/>
      <c r="ON120" s="3"/>
      <c r="OO120" s="3"/>
      <c r="OP120" s="3"/>
      <c r="OQ120" s="3"/>
      <c r="OR120" s="3"/>
      <c r="OS120" s="3"/>
      <c r="OT120" s="3"/>
      <c r="OU120" s="3"/>
      <c r="OV120" s="3"/>
      <c r="OW120" s="3"/>
      <c r="OX120" s="3"/>
      <c r="OY120" s="3"/>
      <c r="OZ120" s="3"/>
      <c r="PA120" s="3"/>
      <c r="PB120" s="3"/>
      <c r="PC120" s="3"/>
      <c r="PD120" s="3"/>
      <c r="PE120" s="3"/>
      <c r="PF120" s="3"/>
      <c r="PG120" s="3"/>
      <c r="PH120" s="3"/>
      <c r="PI120" s="3"/>
      <c r="PJ120" s="3"/>
      <c r="PK120" s="3"/>
      <c r="PL120" s="3"/>
      <c r="PM120" s="3"/>
      <c r="PN120" s="3"/>
      <c r="PO120" s="3"/>
      <c r="PP120" s="3"/>
      <c r="PQ120" s="3"/>
      <c r="PR120" s="3"/>
      <c r="PS120" s="3"/>
      <c r="PT120" s="3"/>
      <c r="PU120" s="3"/>
      <c r="PV120" s="3"/>
      <c r="PW120" s="3"/>
      <c r="PX120" s="3"/>
      <c r="PY120" s="3"/>
      <c r="PZ120" s="3"/>
      <c r="QA120" s="3"/>
      <c r="QB120" s="3"/>
      <c r="QC120" s="3"/>
      <c r="QD120" s="3"/>
      <c r="QE120" s="3"/>
      <c r="QF120" s="3"/>
      <c r="QG120" s="3"/>
      <c r="QH120" s="3"/>
      <c r="QI120" s="3"/>
      <c r="QJ120" s="3"/>
      <c r="QK120" s="3"/>
      <c r="QL120" s="3"/>
      <c r="QM120" s="3"/>
      <c r="QN120" s="3"/>
      <c r="QO120" s="3"/>
      <c r="QP120" s="3"/>
      <c r="QQ120" s="3"/>
      <c r="QR120" s="3"/>
      <c r="QS120" s="3"/>
      <c r="QT120" s="3"/>
      <c r="QU120" s="3"/>
      <c r="QV120" s="3"/>
      <c r="QW120" s="3"/>
      <c r="QX120" s="3"/>
      <c r="QY120" s="3"/>
      <c r="QZ120" s="3"/>
      <c r="RA120" s="3"/>
      <c r="RB120" s="3"/>
      <c r="RC120" s="3"/>
      <c r="RD120" s="3"/>
      <c r="RE120" s="3"/>
      <c r="RF120" s="3"/>
      <c r="RG120" s="3"/>
      <c r="RH120" s="3"/>
      <c r="RI120" s="3"/>
      <c r="RJ120" s="3"/>
      <c r="RK120" s="3"/>
      <c r="RL120" s="3"/>
      <c r="RM120" s="3"/>
      <c r="RN120" s="3"/>
      <c r="RO120" s="3"/>
      <c r="RP120" s="3"/>
      <c r="RQ120" s="3"/>
      <c r="RR120" s="3"/>
      <c r="RS120" s="3"/>
      <c r="RT120" s="3"/>
      <c r="RU120" s="3"/>
      <c r="RV120" s="3"/>
      <c r="RW120" s="3"/>
      <c r="RX120" s="3"/>
      <c r="RY120" s="3"/>
      <c r="RZ120" s="3"/>
      <c r="SA120" s="3"/>
      <c r="SB120" s="3"/>
      <c r="SC120" s="3"/>
      <c r="SD120" s="3"/>
      <c r="SE120" s="3"/>
      <c r="SF120" s="3"/>
      <c r="SG120" s="3"/>
      <c r="SH120" s="3"/>
      <c r="SI120" s="3"/>
      <c r="SJ120" s="3"/>
      <c r="SK120" s="3"/>
      <c r="SL120" s="3"/>
      <c r="SM120" s="3"/>
      <c r="SN120" s="3"/>
      <c r="SO120" s="3"/>
      <c r="SP120" s="3"/>
      <c r="SQ120" s="3"/>
      <c r="SR120" s="3"/>
      <c r="SS120" s="3"/>
      <c r="ST120" s="3"/>
      <c r="SU120" s="3"/>
      <c r="SV120" s="3"/>
      <c r="SW120" s="3"/>
      <c r="SX120" s="3"/>
      <c r="SY120" s="3"/>
      <c r="SZ120" s="3"/>
      <c r="TA120" s="3"/>
      <c r="TB120" s="3"/>
      <c r="TC120" s="3"/>
      <c r="TD120" s="3"/>
      <c r="TE120" s="3"/>
      <c r="TF120" s="3"/>
      <c r="TG120" s="3"/>
      <c r="TH120" s="3"/>
      <c r="TI120" s="3"/>
      <c r="TJ120" s="3"/>
      <c r="TK120" s="3"/>
      <c r="TL120" s="3"/>
      <c r="TM120" s="3"/>
      <c r="TN120" s="3"/>
      <c r="TO120" s="3"/>
      <c r="TP120" s="3"/>
      <c r="TQ120" s="3"/>
      <c r="TR120" s="3"/>
      <c r="TS120" s="3"/>
      <c r="TT120" s="3"/>
      <c r="TU120" s="3"/>
      <c r="TV120" s="3"/>
      <c r="TW120" s="3"/>
      <c r="TX120" s="3"/>
      <c r="TY120" s="3"/>
      <c r="TZ120" s="3"/>
      <c r="UA120" s="3"/>
      <c r="UB120" s="3"/>
      <c r="UC120" s="3"/>
      <c r="UD120" s="3"/>
      <c r="UE120" s="3"/>
      <c r="UF120" s="3"/>
      <c r="UG120" s="3"/>
      <c r="UH120" s="3"/>
      <c r="UI120" s="3"/>
      <c r="UJ120" s="3"/>
      <c r="UK120" s="3"/>
      <c r="UL120" s="3"/>
      <c r="UM120" s="3"/>
      <c r="UN120" s="3"/>
      <c r="UO120" s="3"/>
      <c r="UP120" s="3"/>
      <c r="UQ120" s="3"/>
      <c r="UR120" s="3"/>
      <c r="US120" s="3"/>
      <c r="UT120" s="3"/>
      <c r="UU120" s="3"/>
      <c r="UV120" s="3"/>
      <c r="UW120" s="3"/>
      <c r="UX120" s="3"/>
      <c r="UY120" s="3"/>
      <c r="UZ120" s="3"/>
      <c r="VA120" s="3"/>
      <c r="VB120" s="3"/>
      <c r="VC120" s="3"/>
      <c r="VD120" s="3"/>
      <c r="VE120" s="3"/>
      <c r="VF120" s="3"/>
      <c r="VG120" s="3"/>
      <c r="VH120" s="3"/>
      <c r="VI120" s="3"/>
      <c r="VJ120" s="3"/>
      <c r="VK120" s="3"/>
      <c r="VL120" s="3"/>
      <c r="VM120" s="3"/>
      <c r="VN120" s="3"/>
      <c r="VO120" s="3"/>
      <c r="VP120" s="3"/>
      <c r="VQ120" s="3"/>
      <c r="VR120" s="3"/>
      <c r="VS120" s="3"/>
      <c r="VT120" s="3"/>
      <c r="VU120" s="3"/>
      <c r="VV120" s="3"/>
      <c r="VW120" s="3"/>
      <c r="VX120" s="3"/>
      <c r="VY120" s="3"/>
      <c r="VZ120" s="3"/>
      <c r="WA120" s="3"/>
      <c r="WB120" s="3"/>
      <c r="WC120" s="3"/>
      <c r="WD120" s="3"/>
      <c r="WE120" s="3"/>
      <c r="WF120" s="3"/>
      <c r="WG120" s="3"/>
      <c r="WH120" s="3"/>
      <c r="WI120" s="3"/>
      <c r="WJ120" s="3"/>
      <c r="WK120" s="3"/>
      <c r="WL120" s="3"/>
      <c r="WM120" s="3"/>
      <c r="WN120" s="3"/>
      <c r="WO120" s="3"/>
      <c r="WP120" s="3"/>
      <c r="WQ120" s="3"/>
      <c r="WR120" s="3"/>
      <c r="WS120" s="3"/>
      <c r="WT120" s="3"/>
      <c r="WU120" s="3"/>
      <c r="WV120" s="3"/>
      <c r="WW120" s="3"/>
      <c r="WX120" s="3"/>
      <c r="WY120" s="3"/>
      <c r="WZ120" s="3"/>
      <c r="XA120" s="3"/>
      <c r="XB120" s="3"/>
      <c r="XC120" s="3"/>
      <c r="XD120" s="3"/>
      <c r="XE120" s="3"/>
      <c r="XF120" s="3"/>
      <c r="XG120" s="3"/>
      <c r="XH120" s="3"/>
      <c r="XI120" s="3"/>
      <c r="XJ120" s="3"/>
      <c r="XK120" s="3"/>
      <c r="XL120" s="3"/>
      <c r="XM120" s="3"/>
      <c r="XN120" s="3"/>
      <c r="XO120" s="3"/>
      <c r="XP120" s="3"/>
      <c r="XQ120" s="3"/>
      <c r="XR120" s="3"/>
      <c r="XS120" s="3"/>
      <c r="XT120" s="3"/>
      <c r="XU120" s="3"/>
      <c r="XV120" s="3"/>
      <c r="XW120" s="3"/>
      <c r="XX120" s="3"/>
      <c r="XY120" s="3"/>
      <c r="XZ120" s="3"/>
      <c r="YA120" s="3"/>
      <c r="YB120" s="3"/>
      <c r="YC120" s="3"/>
      <c r="YD120" s="3"/>
      <c r="YE120" s="3"/>
      <c r="YF120" s="3"/>
      <c r="YG120" s="3"/>
      <c r="YH120" s="3"/>
      <c r="YI120" s="3"/>
      <c r="YJ120" s="3"/>
      <c r="YK120" s="3"/>
      <c r="YL120" s="3"/>
      <c r="YM120" s="3"/>
      <c r="YN120" s="3"/>
      <c r="YO120" s="3"/>
      <c r="YP120" s="3"/>
      <c r="YQ120" s="3"/>
      <c r="YR120" s="3"/>
      <c r="YS120" s="3"/>
      <c r="YT120" s="3"/>
      <c r="YU120" s="3"/>
      <c r="YV120" s="3"/>
      <c r="YW120" s="3"/>
      <c r="YX120" s="3"/>
      <c r="YY120" s="3"/>
      <c r="YZ120" s="3"/>
      <c r="ZA120" s="3"/>
      <c r="ZB120" s="3"/>
      <c r="ZC120" s="3"/>
      <c r="ZD120" s="3"/>
      <c r="ZE120" s="3"/>
      <c r="ZF120" s="3"/>
      <c r="ZG120" s="3"/>
      <c r="ZH120" s="3"/>
      <c r="ZI120" s="3"/>
      <c r="ZJ120" s="3"/>
      <c r="ZK120" s="3"/>
      <c r="ZL120" s="3"/>
      <c r="ZM120" s="3"/>
      <c r="ZN120" s="3"/>
      <c r="ZO120" s="3"/>
      <c r="ZP120" s="3"/>
      <c r="ZQ120" s="3"/>
      <c r="ZR120" s="3"/>
      <c r="ZS120" s="3"/>
      <c r="ZT120" s="3"/>
      <c r="ZU120" s="3"/>
      <c r="ZV120" s="3"/>
      <c r="ZW120" s="3"/>
      <c r="ZX120" s="3"/>
      <c r="ZY120" s="3"/>
      <c r="ZZ120" s="3"/>
      <c r="AAA120" s="3"/>
      <c r="AAB120" s="3"/>
      <c r="AAC120" s="3"/>
      <c r="AAD120" s="3"/>
      <c r="AAE120" s="3"/>
      <c r="AAF120" s="3"/>
      <c r="AAG120" s="3"/>
      <c r="AAH120" s="3"/>
      <c r="AAI120" s="3"/>
      <c r="AAJ120" s="3"/>
      <c r="AAK120" s="3"/>
      <c r="AAL120" s="3"/>
      <c r="AAM120" s="3"/>
      <c r="AAN120" s="3"/>
      <c r="AAO120" s="3"/>
      <c r="AAP120" s="3"/>
      <c r="AAQ120" s="3"/>
      <c r="AAR120" s="3"/>
      <c r="AAS120" s="3"/>
      <c r="AAT120" s="3"/>
      <c r="AAU120" s="3"/>
      <c r="AAV120" s="3"/>
      <c r="AAW120" s="3"/>
      <c r="AAX120" s="3"/>
      <c r="AAY120" s="3"/>
      <c r="AAZ120" s="3"/>
      <c r="ABA120" s="3"/>
      <c r="ABB120" s="3"/>
      <c r="ABC120" s="3"/>
      <c r="ABD120" s="3"/>
      <c r="ABE120" s="3"/>
      <c r="ABF120" s="3"/>
      <c r="ABG120" s="3"/>
      <c r="ABH120" s="3"/>
      <c r="ABI120" s="3"/>
      <c r="ABJ120" s="3"/>
      <c r="ABK120" s="3"/>
      <c r="ABL120" s="3"/>
      <c r="ABM120" s="3"/>
      <c r="ABN120" s="3"/>
      <c r="ABO120" s="3"/>
      <c r="ABP120" s="3"/>
      <c r="ABQ120" s="3"/>
      <c r="ABR120" s="3"/>
      <c r="ABS120" s="3"/>
      <c r="ABT120" s="3"/>
      <c r="ABU120" s="3"/>
      <c r="ABV120" s="3"/>
      <c r="ABW120" s="3"/>
      <c r="ABX120" s="3"/>
      <c r="ABY120" s="3"/>
      <c r="ABZ120" s="3"/>
      <c r="ACA120" s="3"/>
      <c r="ACB120" s="3"/>
      <c r="ACC120" s="3"/>
      <c r="ACD120" s="3"/>
      <c r="ACE120" s="3"/>
      <c r="ACF120" s="3"/>
      <c r="ACG120" s="3"/>
      <c r="ACH120" s="3"/>
      <c r="ACI120" s="3"/>
      <c r="ACJ120" s="3"/>
      <c r="ACK120" s="3"/>
      <c r="ACL120" s="3"/>
      <c r="ACM120" s="3"/>
      <c r="ACN120" s="3"/>
      <c r="ACO120" s="3"/>
      <c r="ACP120" s="3"/>
      <c r="ACQ120" s="3"/>
      <c r="ACR120" s="3"/>
      <c r="ACS120" s="3"/>
      <c r="ACT120" s="3"/>
      <c r="ACU120" s="3"/>
      <c r="ACV120" s="3"/>
      <c r="ACW120" s="3"/>
      <c r="ACX120" s="3"/>
      <c r="ACY120" s="3"/>
      <c r="ACZ120" s="3"/>
      <c r="ADA120" s="3"/>
      <c r="ADB120" s="3"/>
      <c r="ADC120" s="3"/>
      <c r="ADD120" s="3"/>
      <c r="ADE120" s="3"/>
      <c r="ADF120" s="3"/>
      <c r="ADG120" s="3"/>
      <c r="ADH120" s="3"/>
      <c r="ADI120" s="3"/>
      <c r="ADJ120" s="3"/>
      <c r="ADK120" s="3"/>
      <c r="ADL120" s="3"/>
      <c r="ADM120" s="3"/>
      <c r="ADN120" s="3"/>
      <c r="ADO120" s="3"/>
      <c r="ADP120" s="3"/>
      <c r="ADQ120" s="3"/>
      <c r="ADR120" s="3"/>
      <c r="ADS120" s="3"/>
      <c r="ADT120" s="3"/>
      <c r="ADU120" s="3"/>
      <c r="ADV120" s="3"/>
      <c r="ADW120" s="3"/>
      <c r="ADX120" s="3"/>
      <c r="ADY120" s="3"/>
      <c r="ADZ120" s="3"/>
      <c r="AEA120" s="3"/>
      <c r="AEB120" s="3"/>
      <c r="AEC120" s="3"/>
      <c r="AED120" s="3"/>
      <c r="AEE120" s="3"/>
      <c r="AEF120" s="3"/>
      <c r="AEG120" s="3"/>
      <c r="AEH120" s="3"/>
      <c r="AEI120" s="3"/>
      <c r="AEJ120" s="3"/>
      <c r="AEK120" s="3"/>
      <c r="AEL120" s="3"/>
      <c r="AEM120" s="3"/>
      <c r="AEN120" s="3"/>
      <c r="AEO120" s="3"/>
      <c r="AEP120" s="3"/>
      <c r="AEQ120" s="3"/>
      <c r="AER120" s="3"/>
      <c r="AES120" s="3"/>
      <c r="AET120" s="3"/>
      <c r="AEU120" s="3"/>
      <c r="AEV120" s="3"/>
      <c r="AEW120" s="3"/>
      <c r="AEX120" s="3"/>
      <c r="AEY120" s="3"/>
      <c r="AEZ120" s="3"/>
      <c r="AFA120" s="3"/>
      <c r="AFB120" s="3"/>
      <c r="AFC120" s="3"/>
      <c r="AFD120" s="3"/>
      <c r="AFE120" s="3"/>
      <c r="AFF120" s="3"/>
      <c r="AFG120" s="3"/>
      <c r="AFH120" s="3"/>
      <c r="AFI120" s="3"/>
      <c r="AFJ120" s="3"/>
      <c r="AFK120" s="3"/>
      <c r="AFL120" s="3"/>
      <c r="AFM120" s="3"/>
      <c r="AFN120" s="3"/>
      <c r="AFO120" s="3"/>
      <c r="AFP120" s="3"/>
      <c r="AFQ120" s="3"/>
      <c r="AFR120" s="3"/>
      <c r="AFS120" s="3"/>
      <c r="AFT120" s="3"/>
      <c r="AFU120" s="3"/>
      <c r="AFV120" s="3"/>
      <c r="AFW120" s="3"/>
      <c r="AFX120" s="3"/>
      <c r="AFY120" s="3"/>
      <c r="AFZ120" s="3"/>
      <c r="AGA120" s="3"/>
      <c r="AGB120" s="3"/>
      <c r="AGC120" s="3"/>
      <c r="AGD120" s="3"/>
      <c r="AGE120" s="3"/>
      <c r="AGF120" s="3"/>
      <c r="AGG120" s="3"/>
      <c r="AGH120" s="3"/>
      <c r="AGI120" s="3"/>
      <c r="AGJ120" s="3"/>
      <c r="AGK120" s="3"/>
      <c r="AGL120" s="3"/>
      <c r="AGM120" s="3"/>
      <c r="AGN120" s="3"/>
      <c r="AGO120" s="3"/>
      <c r="AGP120" s="3"/>
      <c r="AGQ120" s="3"/>
      <c r="AGR120" s="3"/>
      <c r="AGS120" s="3"/>
      <c r="AGT120" s="3"/>
      <c r="AGU120" s="3"/>
      <c r="AGV120" s="3"/>
      <c r="AGW120" s="3"/>
      <c r="AGX120" s="3"/>
      <c r="AGY120" s="3"/>
      <c r="AGZ120" s="3"/>
      <c r="AHA120" s="3"/>
      <c r="AHB120" s="3"/>
      <c r="AHC120" s="3"/>
      <c r="AHD120" s="3"/>
      <c r="AHE120" s="3"/>
      <c r="AHF120" s="3"/>
      <c r="AHG120" s="3"/>
      <c r="AHH120" s="3"/>
      <c r="AHI120" s="3"/>
      <c r="AHJ120" s="3"/>
      <c r="AHK120" s="3"/>
      <c r="AHL120" s="3"/>
      <c r="AHM120" s="3"/>
      <c r="AHN120" s="3"/>
      <c r="AHO120" s="3"/>
      <c r="AHP120" s="3"/>
      <c r="AHQ120" s="3"/>
      <c r="AHR120" s="3"/>
      <c r="AHS120" s="3"/>
      <c r="AHT120" s="3"/>
      <c r="AHU120" s="3"/>
      <c r="AHV120" s="3"/>
      <c r="AHW120" s="3"/>
      <c r="AHX120" s="3"/>
      <c r="AHY120" s="3"/>
      <c r="AHZ120" s="3"/>
      <c r="AIA120" s="3"/>
      <c r="AIB120" s="3"/>
      <c r="AIC120" s="3"/>
      <c r="AID120" s="3"/>
      <c r="AIE120" s="3"/>
      <c r="AIF120" s="3"/>
      <c r="AIG120" s="3"/>
      <c r="AIH120" s="3"/>
      <c r="AII120" s="3"/>
      <c r="AIJ120" s="3"/>
      <c r="AIK120" s="3"/>
      <c r="AIL120" s="3"/>
      <c r="AIM120" s="3"/>
      <c r="AIN120" s="3"/>
      <c r="AIO120" s="3"/>
      <c r="AIP120" s="3"/>
      <c r="AIQ120" s="3"/>
      <c r="AIR120" s="3"/>
      <c r="AIS120" s="3"/>
      <c r="AIT120" s="3"/>
      <c r="AIU120" s="3"/>
      <c r="AIV120" s="3"/>
      <c r="AIW120" s="3"/>
      <c r="AIX120" s="3"/>
      <c r="AIY120" s="3"/>
      <c r="AIZ120" s="3"/>
      <c r="AJA120" s="3"/>
      <c r="AJB120" s="3"/>
      <c r="AJC120" s="3"/>
      <c r="AJD120" s="3"/>
      <c r="AJE120" s="3"/>
      <c r="AJF120" s="3"/>
      <c r="AJG120" s="3"/>
      <c r="AJH120" s="3"/>
      <c r="AJI120" s="3"/>
      <c r="AJJ120" s="3"/>
      <c r="AJK120" s="3"/>
      <c r="AJL120" s="3"/>
      <c r="AJM120" s="3"/>
      <c r="AJN120" s="3"/>
      <c r="AJO120" s="3"/>
      <c r="AJP120" s="3"/>
      <c r="AJQ120" s="3"/>
      <c r="AJR120" s="3"/>
      <c r="AJS120" s="3"/>
      <c r="AJT120" s="3"/>
      <c r="AJU120" s="3"/>
      <c r="AJV120" s="3"/>
      <c r="AJW120" s="3"/>
      <c r="AJX120" s="3"/>
    </row>
    <row r="121" spans="1:960" s="57" customFormat="1" ht="26.25" customHeight="1" x14ac:dyDescent="0.3">
      <c r="A121" s="579" t="s">
        <v>67</v>
      </c>
      <c r="B121" s="245">
        <v>2260521</v>
      </c>
      <c r="C121" s="527">
        <v>7180</v>
      </c>
      <c r="D121" s="93">
        <f t="shared" si="48"/>
        <v>7176</v>
      </c>
      <c r="E121" s="90">
        <f t="shared" si="49"/>
        <v>4</v>
      </c>
      <c r="F121" s="175">
        <f t="shared" si="50"/>
        <v>99.944289693593319</v>
      </c>
      <c r="G121" s="92">
        <v>7180</v>
      </c>
      <c r="H121" s="92">
        <v>7176</v>
      </c>
      <c r="I121" s="175">
        <f t="shared" si="32"/>
        <v>99.944289693593319</v>
      </c>
      <c r="J121" s="256">
        <f t="shared" si="51"/>
        <v>4</v>
      </c>
      <c r="K121" s="421">
        <f t="shared" si="52"/>
        <v>7180</v>
      </c>
      <c r="L121" s="256">
        <f t="shared" si="29"/>
        <v>0</v>
      </c>
      <c r="M121" s="421">
        <f t="shared" si="36"/>
        <v>7180</v>
      </c>
      <c r="N121" s="417"/>
      <c r="O121" s="417"/>
      <c r="P121" s="417"/>
      <c r="Q121" s="330"/>
      <c r="R121" s="330"/>
      <c r="S121" s="330"/>
      <c r="T121" s="330"/>
      <c r="U121" s="330"/>
      <c r="V121" s="330"/>
      <c r="W121" s="330"/>
      <c r="X121" s="346"/>
      <c r="Y121" s="346"/>
      <c r="Z121" s="346"/>
      <c r="AA121" s="346"/>
      <c r="AB121" s="346"/>
      <c r="AC121" s="346"/>
      <c r="AD121" s="346"/>
      <c r="AE121" s="346"/>
      <c r="AF121" s="346"/>
      <c r="AG121" s="346"/>
      <c r="AH121" s="346"/>
      <c r="AI121" s="346"/>
      <c r="AJ121" s="346"/>
      <c r="AK121" s="346"/>
      <c r="AL121" s="346"/>
      <c r="AM121" s="346"/>
      <c r="AN121" s="346"/>
      <c r="AO121" s="346"/>
      <c r="AP121" s="346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7"/>
      <c r="BB121" s="347"/>
    </row>
    <row r="122" spans="1:960" s="31" customFormat="1" ht="28.5" customHeight="1" x14ac:dyDescent="0.3">
      <c r="A122" s="121" t="s">
        <v>68</v>
      </c>
      <c r="B122" s="145">
        <v>2910000</v>
      </c>
      <c r="C122" s="502"/>
      <c r="D122" s="119">
        <f>H122</f>
        <v>0</v>
      </c>
      <c r="E122" s="119">
        <f>C122-D122</f>
        <v>0</v>
      </c>
      <c r="F122" s="184" t="e">
        <f t="shared" si="35"/>
        <v>#DIV/0!</v>
      </c>
      <c r="G122" s="119"/>
      <c r="H122" s="119"/>
      <c r="I122" s="119" t="e">
        <f t="shared" si="32"/>
        <v>#DIV/0!</v>
      </c>
      <c r="J122" s="256">
        <f t="shared" si="51"/>
        <v>0</v>
      </c>
      <c r="K122" s="421">
        <f t="shared" si="52"/>
        <v>0</v>
      </c>
      <c r="L122" s="256">
        <f t="shared" si="29"/>
        <v>0</v>
      </c>
      <c r="M122" s="421">
        <f t="shared" si="36"/>
        <v>0</v>
      </c>
      <c r="N122" s="336"/>
      <c r="O122" s="336"/>
      <c r="P122" s="336"/>
      <c r="Q122" s="337"/>
      <c r="R122" s="337"/>
      <c r="S122" s="337"/>
      <c r="T122" s="337"/>
      <c r="U122" s="337"/>
      <c r="V122" s="337"/>
      <c r="W122" s="337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21"/>
      <c r="BB122" s="321"/>
    </row>
    <row r="123" spans="1:960" s="221" customFormat="1" ht="24" customHeight="1" x14ac:dyDescent="0.35">
      <c r="A123" s="218" t="s">
        <v>24</v>
      </c>
      <c r="B123" s="219" t="s">
        <v>160</v>
      </c>
      <c r="C123" s="220">
        <f>C126+C128+C130+C132+C134+C136+C141+C124</f>
        <v>476915.20000000001</v>
      </c>
      <c r="D123" s="220">
        <f>D126+D128+D130+D132+D134+D136+D141+D124</f>
        <v>476915.17</v>
      </c>
      <c r="E123" s="220">
        <f>E126+E128+E130+E132+E134+E136+E141+E124</f>
        <v>2.9999999998835847E-2</v>
      </c>
      <c r="F123" s="185">
        <f t="shared" si="35"/>
        <v>99.999993709573516</v>
      </c>
      <c r="G123" s="220">
        <f>G126+G128+G130+G132+G134+G136+G141+G124</f>
        <v>476915.20000000001</v>
      </c>
      <c r="H123" s="220">
        <f>H126+H128+H130+H132+H134+H136+H141+H124</f>
        <v>476915.17</v>
      </c>
      <c r="I123" s="220">
        <f t="shared" si="32"/>
        <v>99.999993709573516</v>
      </c>
      <c r="J123" s="256">
        <f t="shared" si="51"/>
        <v>3.0000000027939677E-2</v>
      </c>
      <c r="K123" s="421">
        <f t="shared" si="52"/>
        <v>476915.20000000001</v>
      </c>
      <c r="L123" s="256">
        <f t="shared" si="29"/>
        <v>0</v>
      </c>
      <c r="M123" s="421">
        <f t="shared" si="36"/>
        <v>476915.20000000001</v>
      </c>
      <c r="N123" s="348"/>
      <c r="O123" s="348"/>
      <c r="P123" s="348"/>
      <c r="Q123" s="349"/>
      <c r="R123" s="349"/>
      <c r="S123" s="349"/>
      <c r="T123" s="349"/>
      <c r="U123" s="349"/>
      <c r="V123" s="349"/>
      <c r="W123" s="349"/>
      <c r="X123" s="349"/>
      <c r="Y123" s="349"/>
      <c r="Z123" s="349"/>
      <c r="AA123" s="349"/>
      <c r="AB123" s="349"/>
      <c r="AC123" s="349"/>
      <c r="AD123" s="349"/>
      <c r="AE123" s="349"/>
      <c r="AF123" s="349"/>
      <c r="AG123" s="349"/>
      <c r="AH123" s="349"/>
      <c r="AI123" s="349"/>
      <c r="AJ123" s="349"/>
      <c r="AK123" s="349"/>
      <c r="AL123" s="349"/>
      <c r="AM123" s="349"/>
      <c r="AN123" s="349"/>
      <c r="AO123" s="349"/>
      <c r="AP123" s="349"/>
      <c r="AQ123" s="349"/>
      <c r="AR123" s="349"/>
      <c r="AS123" s="349"/>
      <c r="AT123" s="349"/>
      <c r="AU123" s="349"/>
      <c r="AV123" s="349"/>
      <c r="AW123" s="349"/>
      <c r="AX123" s="349"/>
      <c r="AY123" s="349"/>
      <c r="AZ123" s="349"/>
      <c r="BA123" s="350"/>
      <c r="BB123" s="350"/>
    </row>
    <row r="124" spans="1:960" s="58" customFormat="1" ht="24" customHeight="1" x14ac:dyDescent="0.3">
      <c r="A124" s="123" t="s">
        <v>153</v>
      </c>
      <c r="B124" s="143">
        <v>340</v>
      </c>
      <c r="C124" s="122">
        <f>C125</f>
        <v>0</v>
      </c>
      <c r="D124" s="122">
        <f>D125</f>
        <v>0</v>
      </c>
      <c r="E124" s="122">
        <f>E125</f>
        <v>0</v>
      </c>
      <c r="F124" s="184" t="e">
        <f t="shared" si="35"/>
        <v>#DIV/0!</v>
      </c>
      <c r="G124" s="122">
        <f>G125</f>
        <v>0</v>
      </c>
      <c r="H124" s="122">
        <f>H125</f>
        <v>0</v>
      </c>
      <c r="I124" s="122" t="e">
        <f t="shared" si="32"/>
        <v>#DIV/0!</v>
      </c>
      <c r="J124" s="256">
        <f t="shared" si="51"/>
        <v>0</v>
      </c>
      <c r="K124" s="421">
        <f t="shared" si="52"/>
        <v>0</v>
      </c>
      <c r="L124" s="256">
        <f t="shared" si="29"/>
        <v>0</v>
      </c>
      <c r="M124" s="421">
        <f t="shared" si="36"/>
        <v>0</v>
      </c>
      <c r="N124" s="351"/>
      <c r="O124" s="351"/>
      <c r="P124" s="351"/>
      <c r="Q124" s="352"/>
      <c r="R124" s="352"/>
      <c r="S124" s="352"/>
      <c r="T124" s="352"/>
      <c r="U124" s="352"/>
      <c r="V124" s="352"/>
      <c r="W124" s="352"/>
      <c r="X124" s="352"/>
      <c r="Y124" s="352"/>
      <c r="Z124" s="352"/>
      <c r="AA124" s="352"/>
      <c r="AB124" s="352"/>
      <c r="AC124" s="352"/>
      <c r="AD124" s="352"/>
      <c r="AE124" s="352"/>
      <c r="AF124" s="352"/>
      <c r="AG124" s="352"/>
      <c r="AH124" s="352"/>
      <c r="AI124" s="352"/>
      <c r="AJ124" s="352"/>
      <c r="AK124" s="352"/>
      <c r="AL124" s="352"/>
      <c r="AM124" s="352"/>
      <c r="AN124" s="352"/>
      <c r="AO124" s="352"/>
      <c r="AP124" s="352"/>
      <c r="AQ124" s="352"/>
      <c r="AR124" s="352"/>
      <c r="AS124" s="352"/>
      <c r="AT124" s="352"/>
      <c r="AU124" s="352"/>
      <c r="AV124" s="352"/>
      <c r="AW124" s="352"/>
      <c r="AX124" s="352"/>
      <c r="AY124" s="352"/>
      <c r="AZ124" s="352"/>
      <c r="BA124" s="352"/>
      <c r="BB124" s="352"/>
    </row>
    <row r="125" spans="1:960" s="50" customFormat="1" ht="36" customHeight="1" x14ac:dyDescent="0.25">
      <c r="A125" s="51" t="s">
        <v>61</v>
      </c>
      <c r="B125" s="246">
        <v>3400045</v>
      </c>
      <c r="C125" s="497"/>
      <c r="D125" s="209">
        <f>H125</f>
        <v>0</v>
      </c>
      <c r="E125" s="209">
        <f>C125-D125</f>
        <v>0</v>
      </c>
      <c r="F125" s="175" t="e">
        <f t="shared" si="35"/>
        <v>#DIV/0!</v>
      </c>
      <c r="G125" s="209"/>
      <c r="H125" s="209"/>
      <c r="I125" s="209" t="e">
        <f t="shared" si="32"/>
        <v>#DIV/0!</v>
      </c>
      <c r="J125" s="256">
        <f t="shared" si="51"/>
        <v>0</v>
      </c>
      <c r="K125" s="421">
        <f t="shared" si="52"/>
        <v>0</v>
      </c>
      <c r="L125" s="256">
        <f t="shared" si="29"/>
        <v>0</v>
      </c>
      <c r="M125" s="421">
        <f t="shared" si="36"/>
        <v>0</v>
      </c>
      <c r="N125" s="414"/>
      <c r="O125" s="414"/>
      <c r="P125" s="414"/>
      <c r="Q125" s="407"/>
      <c r="R125" s="407"/>
      <c r="S125" s="407"/>
      <c r="T125" s="407"/>
      <c r="U125" s="407"/>
      <c r="V125" s="407"/>
      <c r="W125" s="407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I125" s="340"/>
      <c r="AJ125" s="340"/>
      <c r="AK125" s="340"/>
      <c r="AL125" s="340"/>
      <c r="AM125" s="340"/>
      <c r="AN125" s="340"/>
      <c r="AO125" s="340"/>
      <c r="AP125" s="340"/>
      <c r="AQ125" s="340"/>
      <c r="AR125" s="340"/>
      <c r="AS125" s="340"/>
      <c r="AT125" s="340"/>
      <c r="AU125" s="340"/>
      <c r="AV125" s="340"/>
      <c r="AW125" s="340"/>
      <c r="AX125" s="340"/>
      <c r="AY125" s="340"/>
      <c r="AZ125" s="340"/>
      <c r="BA125" s="341"/>
      <c r="BB125" s="341"/>
    </row>
    <row r="126" spans="1:960" s="58" customFormat="1" ht="31.5" x14ac:dyDescent="0.3">
      <c r="A126" s="123" t="s">
        <v>154</v>
      </c>
      <c r="B126" s="143">
        <v>341</v>
      </c>
      <c r="C126" s="122">
        <f>C127</f>
        <v>20628.2</v>
      </c>
      <c r="D126" s="122">
        <f>D127</f>
        <v>20628.2</v>
      </c>
      <c r="E126" s="122">
        <f>E127</f>
        <v>0</v>
      </c>
      <c r="F126" s="184">
        <f t="shared" si="35"/>
        <v>100</v>
      </c>
      <c r="G126" s="122">
        <f>G127</f>
        <v>20628.2</v>
      </c>
      <c r="H126" s="122">
        <f>H127</f>
        <v>20628.2</v>
      </c>
      <c r="I126" s="122">
        <f t="shared" si="32"/>
        <v>100</v>
      </c>
      <c r="J126" s="256">
        <f t="shared" si="51"/>
        <v>0</v>
      </c>
      <c r="K126" s="421">
        <f t="shared" si="52"/>
        <v>20628.2</v>
      </c>
      <c r="L126" s="256">
        <f t="shared" si="29"/>
        <v>0</v>
      </c>
      <c r="M126" s="421">
        <f t="shared" si="36"/>
        <v>20628.2</v>
      </c>
      <c r="N126" s="351"/>
      <c r="O126" s="351"/>
      <c r="P126" s="351"/>
      <c r="Q126" s="330"/>
      <c r="R126" s="330"/>
      <c r="S126" s="330"/>
      <c r="T126" s="330"/>
      <c r="U126" s="330"/>
      <c r="V126" s="330"/>
      <c r="W126" s="330"/>
      <c r="X126" s="330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0"/>
      <c r="AM126" s="330"/>
      <c r="AN126" s="330"/>
      <c r="AO126" s="330"/>
      <c r="AP126" s="330"/>
      <c r="AQ126" s="330"/>
      <c r="AR126" s="330"/>
      <c r="AS126" s="330"/>
      <c r="AT126" s="330"/>
      <c r="AU126" s="330"/>
      <c r="AV126" s="330"/>
      <c r="AW126" s="330"/>
      <c r="AX126" s="330"/>
      <c r="AY126" s="330"/>
      <c r="AZ126" s="330"/>
      <c r="BA126" s="352"/>
      <c r="BB126" s="352"/>
    </row>
    <row r="127" spans="1:960" s="42" customFormat="1" ht="31.5" x14ac:dyDescent="0.3">
      <c r="A127" s="105" t="s">
        <v>69</v>
      </c>
      <c r="B127" s="241">
        <v>3410001</v>
      </c>
      <c r="C127" s="530">
        <v>20628.2</v>
      </c>
      <c r="D127" s="90">
        <f>H127</f>
        <v>20628.2</v>
      </c>
      <c r="E127" s="90">
        <f>C127-D127</f>
        <v>0</v>
      </c>
      <c r="F127" s="175">
        <f t="shared" si="35"/>
        <v>100</v>
      </c>
      <c r="G127" s="90">
        <f>C127</f>
        <v>20628.2</v>
      </c>
      <c r="H127" s="90">
        <v>20628.2</v>
      </c>
      <c r="I127" s="90">
        <f t="shared" si="32"/>
        <v>100</v>
      </c>
      <c r="J127" s="256">
        <f t="shared" si="51"/>
        <v>0</v>
      </c>
      <c r="K127" s="421">
        <f t="shared" si="52"/>
        <v>20628.2</v>
      </c>
      <c r="L127" s="256">
        <f t="shared" si="29"/>
        <v>0</v>
      </c>
      <c r="M127" s="421">
        <f t="shared" si="36"/>
        <v>20628.2</v>
      </c>
      <c r="N127" s="412"/>
      <c r="O127" s="412"/>
      <c r="P127" s="412"/>
      <c r="Q127" s="405"/>
      <c r="R127" s="405"/>
      <c r="S127" s="405"/>
      <c r="T127" s="405"/>
      <c r="U127" s="405"/>
      <c r="V127" s="405"/>
      <c r="W127" s="405"/>
      <c r="X127" s="332"/>
      <c r="Y127" s="332"/>
      <c r="Z127" s="332"/>
      <c r="AA127" s="332"/>
      <c r="AB127" s="332"/>
      <c r="AC127" s="332"/>
      <c r="AD127" s="332"/>
      <c r="AE127" s="332"/>
      <c r="AF127" s="332"/>
      <c r="AG127" s="332"/>
      <c r="AH127" s="332"/>
      <c r="AI127" s="332"/>
      <c r="AJ127" s="332"/>
      <c r="AK127" s="332"/>
      <c r="AL127" s="332"/>
      <c r="AM127" s="332"/>
      <c r="AN127" s="332"/>
      <c r="AO127" s="332"/>
      <c r="AP127" s="332"/>
      <c r="AQ127" s="332"/>
      <c r="AR127" s="332"/>
      <c r="AS127" s="332"/>
      <c r="AT127" s="332"/>
      <c r="AU127" s="332"/>
      <c r="AV127" s="332"/>
      <c r="AW127" s="332"/>
      <c r="AX127" s="332"/>
      <c r="AY127" s="332"/>
      <c r="AZ127" s="332"/>
      <c r="BA127" s="333"/>
      <c r="BB127" s="333"/>
    </row>
    <row r="128" spans="1:960" s="59" customFormat="1" ht="18.75" x14ac:dyDescent="0.3">
      <c r="A128" s="124" t="s">
        <v>155</v>
      </c>
      <c r="B128" s="146">
        <v>342</v>
      </c>
      <c r="C128" s="125">
        <f>C129</f>
        <v>0</v>
      </c>
      <c r="D128" s="125">
        <f>D129</f>
        <v>0</v>
      </c>
      <c r="E128" s="125">
        <f>E129</f>
        <v>0</v>
      </c>
      <c r="F128" s="184" t="e">
        <f t="shared" si="35"/>
        <v>#DIV/0!</v>
      </c>
      <c r="G128" s="125">
        <f>G129</f>
        <v>0</v>
      </c>
      <c r="H128" s="125">
        <f>H129</f>
        <v>0</v>
      </c>
      <c r="I128" s="125" t="e">
        <f t="shared" si="32"/>
        <v>#DIV/0!</v>
      </c>
      <c r="J128" s="256">
        <f t="shared" si="51"/>
        <v>0</v>
      </c>
      <c r="K128" s="421">
        <f t="shared" si="52"/>
        <v>0</v>
      </c>
      <c r="L128" s="256">
        <f t="shared" si="29"/>
        <v>0</v>
      </c>
      <c r="M128" s="421">
        <f t="shared" si="36"/>
        <v>0</v>
      </c>
      <c r="N128" s="336"/>
      <c r="O128" s="336"/>
      <c r="P128" s="336"/>
      <c r="Q128" s="337"/>
      <c r="R128" s="337"/>
      <c r="S128" s="337"/>
      <c r="T128" s="337"/>
      <c r="U128" s="337"/>
      <c r="V128" s="337"/>
      <c r="W128" s="337"/>
      <c r="X128" s="337"/>
      <c r="Y128" s="337"/>
      <c r="Z128" s="337"/>
      <c r="AA128" s="337"/>
      <c r="AB128" s="337"/>
      <c r="AC128" s="337"/>
      <c r="AD128" s="337"/>
      <c r="AE128" s="337"/>
      <c r="AF128" s="337"/>
      <c r="AG128" s="337"/>
      <c r="AH128" s="337"/>
      <c r="AI128" s="337"/>
      <c r="AJ128" s="337"/>
      <c r="AK128" s="337"/>
      <c r="AL128" s="337"/>
      <c r="AM128" s="337"/>
      <c r="AN128" s="337"/>
      <c r="AO128" s="337"/>
      <c r="AP128" s="337"/>
      <c r="AQ128" s="337"/>
      <c r="AR128" s="337"/>
      <c r="AS128" s="337"/>
      <c r="AT128" s="337"/>
      <c r="AU128" s="337"/>
      <c r="AV128" s="337"/>
      <c r="AW128" s="337"/>
      <c r="AX128" s="337"/>
      <c r="AY128" s="337"/>
      <c r="AZ128" s="337"/>
      <c r="BA128" s="353"/>
      <c r="BB128" s="353"/>
    </row>
    <row r="129" spans="1:54" s="54" customFormat="1" ht="33" customHeight="1" x14ac:dyDescent="0.3">
      <c r="A129" s="113" t="s">
        <v>70</v>
      </c>
      <c r="B129" s="147">
        <v>3420000</v>
      </c>
      <c r="C129" s="503"/>
      <c r="D129" s="91">
        <f>H129</f>
        <v>0</v>
      </c>
      <c r="E129" s="91">
        <f>C129-D129</f>
        <v>0</v>
      </c>
      <c r="F129" s="175" t="e">
        <f t="shared" si="35"/>
        <v>#DIV/0!</v>
      </c>
      <c r="G129" s="91"/>
      <c r="H129" s="91"/>
      <c r="I129" s="91" t="e">
        <f t="shared" si="32"/>
        <v>#DIV/0!</v>
      </c>
      <c r="J129" s="256">
        <f t="shared" si="51"/>
        <v>0</v>
      </c>
      <c r="K129" s="421">
        <f t="shared" si="52"/>
        <v>0</v>
      </c>
      <c r="L129" s="256">
        <f t="shared" si="29"/>
        <v>0</v>
      </c>
      <c r="M129" s="421">
        <f t="shared" si="36"/>
        <v>0</v>
      </c>
      <c r="N129" s="383"/>
      <c r="O129" s="383"/>
      <c r="P129" s="383"/>
      <c r="Q129" s="356"/>
      <c r="R129" s="356"/>
      <c r="S129" s="356"/>
      <c r="T129" s="356"/>
      <c r="U129" s="356"/>
      <c r="V129" s="356"/>
      <c r="W129" s="356"/>
      <c r="X129" s="354"/>
      <c r="Y129" s="354"/>
      <c r="Z129" s="354"/>
      <c r="AA129" s="354"/>
      <c r="AB129" s="354"/>
      <c r="AC129" s="354"/>
      <c r="AD129" s="354"/>
      <c r="AE129" s="354"/>
      <c r="AF129" s="354"/>
      <c r="AG129" s="354"/>
      <c r="AH129" s="354"/>
      <c r="AI129" s="354"/>
      <c r="AJ129" s="354"/>
      <c r="AK129" s="354"/>
      <c r="AL129" s="354"/>
      <c r="AM129" s="354"/>
      <c r="AN129" s="354"/>
      <c r="AO129" s="354"/>
      <c r="AP129" s="354"/>
      <c r="AQ129" s="354"/>
      <c r="AR129" s="354"/>
      <c r="AS129" s="354"/>
      <c r="AT129" s="354"/>
      <c r="AU129" s="354"/>
      <c r="AV129" s="354"/>
      <c r="AW129" s="354"/>
      <c r="AX129" s="354"/>
      <c r="AY129" s="354"/>
      <c r="AZ129" s="354"/>
      <c r="BA129" s="354"/>
      <c r="BB129" s="354"/>
    </row>
    <row r="130" spans="1:54" s="60" customFormat="1" ht="33" customHeight="1" x14ac:dyDescent="0.3">
      <c r="A130" s="126" t="s">
        <v>156</v>
      </c>
      <c r="B130" s="148">
        <v>343</v>
      </c>
      <c r="C130" s="127">
        <f>C131</f>
        <v>2775</v>
      </c>
      <c r="D130" s="127">
        <f>D131</f>
        <v>2775</v>
      </c>
      <c r="E130" s="127">
        <f>E131</f>
        <v>0</v>
      </c>
      <c r="F130" s="184">
        <f t="shared" si="35"/>
        <v>100</v>
      </c>
      <c r="G130" s="127">
        <f>G131</f>
        <v>2775</v>
      </c>
      <c r="H130" s="127">
        <f>H131</f>
        <v>2775</v>
      </c>
      <c r="I130" s="127">
        <f t="shared" si="32"/>
        <v>100</v>
      </c>
      <c r="J130" s="256">
        <f t="shared" si="51"/>
        <v>0</v>
      </c>
      <c r="K130" s="421">
        <f t="shared" si="52"/>
        <v>2775</v>
      </c>
      <c r="L130" s="256">
        <f t="shared" si="29"/>
        <v>0</v>
      </c>
      <c r="M130" s="421">
        <f t="shared" si="36"/>
        <v>2775</v>
      </c>
      <c r="N130" s="355"/>
      <c r="O130" s="355"/>
      <c r="P130" s="355"/>
      <c r="Q130" s="356"/>
      <c r="R130" s="356"/>
      <c r="S130" s="356"/>
      <c r="T130" s="356"/>
      <c r="U130" s="356"/>
      <c r="V130" s="356"/>
      <c r="W130" s="356"/>
      <c r="X130" s="356"/>
      <c r="Y130" s="356"/>
      <c r="Z130" s="356"/>
      <c r="AA130" s="356"/>
      <c r="AB130" s="356"/>
      <c r="AC130" s="356"/>
      <c r="AD130" s="356"/>
      <c r="AE130" s="356"/>
      <c r="AF130" s="356"/>
      <c r="AG130" s="356"/>
      <c r="AH130" s="356"/>
      <c r="AI130" s="356"/>
      <c r="AJ130" s="356"/>
      <c r="AK130" s="356"/>
      <c r="AL130" s="356"/>
      <c r="AM130" s="356"/>
      <c r="AN130" s="356"/>
      <c r="AO130" s="356"/>
      <c r="AP130" s="356"/>
      <c r="AQ130" s="356"/>
      <c r="AR130" s="356"/>
      <c r="AS130" s="356"/>
      <c r="AT130" s="356"/>
      <c r="AU130" s="356"/>
      <c r="AV130" s="356"/>
      <c r="AW130" s="356"/>
      <c r="AX130" s="356"/>
      <c r="AY130" s="356"/>
      <c r="AZ130" s="356"/>
      <c r="BA130" s="357"/>
      <c r="BB130" s="357"/>
    </row>
    <row r="131" spans="1:54" s="45" customFormat="1" ht="27" customHeight="1" x14ac:dyDescent="0.3">
      <c r="A131" s="105" t="s">
        <v>71</v>
      </c>
      <c r="B131" s="244">
        <v>3430002</v>
      </c>
      <c r="C131" s="530">
        <v>2775</v>
      </c>
      <c r="D131" s="91">
        <f>H131</f>
        <v>2775</v>
      </c>
      <c r="E131" s="91">
        <f>C131-D131</f>
        <v>0</v>
      </c>
      <c r="F131" s="175">
        <f t="shared" si="35"/>
        <v>100</v>
      </c>
      <c r="G131" s="91">
        <v>2775</v>
      </c>
      <c r="H131" s="91">
        <v>2775</v>
      </c>
      <c r="I131" s="91">
        <f t="shared" si="32"/>
        <v>100</v>
      </c>
      <c r="J131" s="256">
        <f t="shared" si="51"/>
        <v>0</v>
      </c>
      <c r="K131" s="421">
        <f t="shared" si="52"/>
        <v>2775</v>
      </c>
      <c r="L131" s="256">
        <f t="shared" si="29"/>
        <v>0</v>
      </c>
      <c r="M131" s="421">
        <f t="shared" si="36"/>
        <v>2775</v>
      </c>
      <c r="N131" s="413"/>
      <c r="O131" s="413"/>
      <c r="P131" s="413"/>
      <c r="Q131" s="406"/>
      <c r="R131" s="406"/>
      <c r="S131" s="406"/>
      <c r="T131" s="406"/>
      <c r="U131" s="406"/>
      <c r="V131" s="406"/>
      <c r="W131" s="406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  <c r="AH131" s="334"/>
      <c r="AI131" s="334"/>
      <c r="AJ131" s="334"/>
      <c r="AK131" s="334"/>
      <c r="AL131" s="334"/>
      <c r="AM131" s="334"/>
      <c r="AN131" s="334"/>
      <c r="AO131" s="334"/>
      <c r="AP131" s="334"/>
      <c r="AQ131" s="334"/>
      <c r="AR131" s="334"/>
      <c r="AS131" s="334"/>
      <c r="AT131" s="334"/>
      <c r="AU131" s="334"/>
      <c r="AV131" s="334"/>
      <c r="AW131" s="334"/>
      <c r="AX131" s="334"/>
      <c r="AY131" s="334"/>
      <c r="AZ131" s="334"/>
      <c r="BA131" s="335"/>
      <c r="BB131" s="335"/>
    </row>
    <row r="132" spans="1:54" s="60" customFormat="1" ht="27" customHeight="1" x14ac:dyDescent="0.3">
      <c r="A132" s="124" t="s">
        <v>157</v>
      </c>
      <c r="B132" s="149">
        <v>344</v>
      </c>
      <c r="C132" s="125">
        <f>C133</f>
        <v>70432</v>
      </c>
      <c r="D132" s="125">
        <f>D133</f>
        <v>70432</v>
      </c>
      <c r="E132" s="125">
        <f>E133</f>
        <v>0</v>
      </c>
      <c r="F132" s="184">
        <f t="shared" si="35"/>
        <v>100</v>
      </c>
      <c r="G132" s="125">
        <f>G133</f>
        <v>70432</v>
      </c>
      <c r="H132" s="125">
        <f>H133</f>
        <v>70432</v>
      </c>
      <c r="I132" s="125">
        <f t="shared" si="32"/>
        <v>100</v>
      </c>
      <c r="J132" s="256">
        <f t="shared" si="51"/>
        <v>0</v>
      </c>
      <c r="K132" s="421">
        <f t="shared" si="52"/>
        <v>70432</v>
      </c>
      <c r="L132" s="256">
        <f t="shared" si="29"/>
        <v>0</v>
      </c>
      <c r="M132" s="421">
        <f t="shared" si="36"/>
        <v>70432</v>
      </c>
      <c r="N132" s="355"/>
      <c r="O132" s="355"/>
      <c r="P132" s="355"/>
      <c r="Q132" s="356"/>
      <c r="R132" s="356"/>
      <c r="S132" s="356"/>
      <c r="T132" s="356"/>
      <c r="U132" s="356"/>
      <c r="V132" s="356"/>
      <c r="W132" s="356"/>
      <c r="X132" s="356"/>
      <c r="Y132" s="356"/>
      <c r="Z132" s="356"/>
      <c r="AA132" s="356"/>
      <c r="AB132" s="356"/>
      <c r="AC132" s="356"/>
      <c r="AD132" s="356"/>
      <c r="AE132" s="356"/>
      <c r="AF132" s="356"/>
      <c r="AG132" s="356"/>
      <c r="AH132" s="356"/>
      <c r="AI132" s="356"/>
      <c r="AJ132" s="356"/>
      <c r="AK132" s="356"/>
      <c r="AL132" s="356"/>
      <c r="AM132" s="356"/>
      <c r="AN132" s="356"/>
      <c r="AO132" s="356"/>
      <c r="AP132" s="356"/>
      <c r="AQ132" s="356"/>
      <c r="AR132" s="356"/>
      <c r="AS132" s="356"/>
      <c r="AT132" s="356"/>
      <c r="AU132" s="356"/>
      <c r="AV132" s="356"/>
      <c r="AW132" s="356"/>
      <c r="AX132" s="356"/>
      <c r="AY132" s="356"/>
      <c r="AZ132" s="356"/>
      <c r="BA132" s="357"/>
      <c r="BB132" s="357"/>
    </row>
    <row r="133" spans="1:54" s="45" customFormat="1" ht="18.75" x14ac:dyDescent="0.3">
      <c r="A133" s="114" t="s">
        <v>72</v>
      </c>
      <c r="B133" s="244">
        <v>3440000</v>
      </c>
      <c r="C133" s="530">
        <f>270000-199568</f>
        <v>70432</v>
      </c>
      <c r="D133" s="91">
        <f>H133</f>
        <v>70432</v>
      </c>
      <c r="E133" s="91">
        <f>C133-D133</f>
        <v>0</v>
      </c>
      <c r="F133" s="175">
        <f t="shared" si="35"/>
        <v>100</v>
      </c>
      <c r="G133" s="91">
        <v>70432</v>
      </c>
      <c r="H133" s="91">
        <v>70432</v>
      </c>
      <c r="I133" s="91">
        <f t="shared" si="32"/>
        <v>100</v>
      </c>
      <c r="J133" s="256">
        <f t="shared" si="51"/>
        <v>0</v>
      </c>
      <c r="K133" s="421">
        <f t="shared" si="52"/>
        <v>70432</v>
      </c>
      <c r="L133" s="256">
        <f t="shared" si="29"/>
        <v>0</v>
      </c>
      <c r="M133" s="421">
        <f t="shared" si="36"/>
        <v>70432</v>
      </c>
      <c r="N133" s="413"/>
      <c r="O133" s="413"/>
      <c r="P133" s="413"/>
      <c r="Q133" s="406"/>
      <c r="R133" s="406"/>
      <c r="S133" s="406"/>
      <c r="T133" s="406"/>
      <c r="U133" s="406"/>
      <c r="V133" s="406"/>
      <c r="W133" s="406"/>
      <c r="X133" s="334"/>
      <c r="Y133" s="334"/>
      <c r="Z133" s="334"/>
      <c r="AA133" s="334"/>
      <c r="AB133" s="334"/>
      <c r="AC133" s="334"/>
      <c r="AD133" s="334"/>
      <c r="AE133" s="334"/>
      <c r="AF133" s="334"/>
      <c r="AG133" s="334"/>
      <c r="AH133" s="334"/>
      <c r="AI133" s="334"/>
      <c r="AJ133" s="334"/>
      <c r="AK133" s="334"/>
      <c r="AL133" s="334"/>
      <c r="AM133" s="334"/>
      <c r="AN133" s="334"/>
      <c r="AO133" s="334"/>
      <c r="AP133" s="334"/>
      <c r="AQ133" s="334"/>
      <c r="AR133" s="334"/>
      <c r="AS133" s="334"/>
      <c r="AT133" s="334"/>
      <c r="AU133" s="334"/>
      <c r="AV133" s="334"/>
      <c r="AW133" s="334"/>
      <c r="AX133" s="334"/>
      <c r="AY133" s="334"/>
      <c r="AZ133" s="334"/>
      <c r="BA133" s="335"/>
      <c r="BB133" s="335"/>
    </row>
    <row r="134" spans="1:54" s="60" customFormat="1" ht="18.75" x14ac:dyDescent="0.3">
      <c r="A134" s="128" t="s">
        <v>158</v>
      </c>
      <c r="B134" s="149">
        <v>345</v>
      </c>
      <c r="C134" s="125">
        <f>C135</f>
        <v>127800</v>
      </c>
      <c r="D134" s="125">
        <f>D135</f>
        <v>127799.97</v>
      </c>
      <c r="E134" s="125">
        <f>E135</f>
        <v>2.9999999998835847E-2</v>
      </c>
      <c r="F134" s="184">
        <f t="shared" si="35"/>
        <v>99.999976525821594</v>
      </c>
      <c r="G134" s="125">
        <f>G135</f>
        <v>127800</v>
      </c>
      <c r="H134" s="125">
        <f>H135</f>
        <v>127799.97</v>
      </c>
      <c r="I134" s="125">
        <f t="shared" si="32"/>
        <v>99.999976525821594</v>
      </c>
      <c r="J134" s="256">
        <f t="shared" si="51"/>
        <v>2.9999999998835847E-2</v>
      </c>
      <c r="K134" s="421">
        <f t="shared" si="52"/>
        <v>127800</v>
      </c>
      <c r="L134" s="256">
        <f t="shared" ref="L134:L197" si="53">H134-D134</f>
        <v>0</v>
      </c>
      <c r="M134" s="421">
        <f t="shared" si="36"/>
        <v>127800</v>
      </c>
      <c r="N134" s="355"/>
      <c r="O134" s="355"/>
      <c r="P134" s="355"/>
      <c r="Q134" s="356"/>
      <c r="R134" s="356"/>
      <c r="S134" s="356"/>
      <c r="T134" s="356"/>
      <c r="U134" s="356"/>
      <c r="V134" s="356"/>
      <c r="W134" s="356"/>
      <c r="X134" s="356"/>
      <c r="Y134" s="356"/>
      <c r="Z134" s="356"/>
      <c r="AA134" s="356"/>
      <c r="AB134" s="356"/>
      <c r="AC134" s="356"/>
      <c r="AD134" s="356"/>
      <c r="AE134" s="356"/>
      <c r="AF134" s="356"/>
      <c r="AG134" s="356"/>
      <c r="AH134" s="356"/>
      <c r="AI134" s="356"/>
      <c r="AJ134" s="356"/>
      <c r="AK134" s="356"/>
      <c r="AL134" s="356"/>
      <c r="AM134" s="356"/>
      <c r="AN134" s="356"/>
      <c r="AO134" s="356"/>
      <c r="AP134" s="356"/>
      <c r="AQ134" s="356"/>
      <c r="AR134" s="356"/>
      <c r="AS134" s="356"/>
      <c r="AT134" s="356"/>
      <c r="AU134" s="356"/>
      <c r="AV134" s="356"/>
      <c r="AW134" s="356"/>
      <c r="AX134" s="356"/>
      <c r="AY134" s="356"/>
      <c r="AZ134" s="356"/>
      <c r="BA134" s="357"/>
      <c r="BB134" s="357"/>
    </row>
    <row r="135" spans="1:54" s="45" customFormat="1" ht="18.75" x14ac:dyDescent="0.3">
      <c r="A135" s="105" t="s">
        <v>73</v>
      </c>
      <c r="B135" s="244">
        <v>3450000</v>
      </c>
      <c r="C135" s="530">
        <v>127800</v>
      </c>
      <c r="D135" s="91">
        <f>H135</f>
        <v>127799.97</v>
      </c>
      <c r="E135" s="91">
        <f>C135-D135</f>
        <v>2.9999999998835847E-2</v>
      </c>
      <c r="F135" s="175">
        <f t="shared" si="35"/>
        <v>99.999976525821594</v>
      </c>
      <c r="G135" s="91">
        <v>127800</v>
      </c>
      <c r="H135" s="91">
        <f>94090+33709.97</f>
        <v>127799.97</v>
      </c>
      <c r="I135" s="91">
        <f t="shared" si="32"/>
        <v>99.999976525821594</v>
      </c>
      <c r="J135" s="256">
        <f t="shared" si="51"/>
        <v>2.9999999998835847E-2</v>
      </c>
      <c r="K135" s="421">
        <f t="shared" si="52"/>
        <v>127800</v>
      </c>
      <c r="L135" s="256">
        <f t="shared" si="53"/>
        <v>0</v>
      </c>
      <c r="M135" s="421">
        <f t="shared" si="36"/>
        <v>127800</v>
      </c>
      <c r="N135" s="413"/>
      <c r="O135" s="413"/>
      <c r="P135" s="413"/>
      <c r="Q135" s="406"/>
      <c r="R135" s="406"/>
      <c r="S135" s="406"/>
      <c r="T135" s="406"/>
      <c r="U135" s="406"/>
      <c r="V135" s="406"/>
      <c r="W135" s="406"/>
      <c r="X135" s="334"/>
      <c r="Y135" s="334"/>
      <c r="Z135" s="334"/>
      <c r="AA135" s="334"/>
      <c r="AB135" s="334"/>
      <c r="AC135" s="334"/>
      <c r="AD135" s="334"/>
      <c r="AE135" s="334"/>
      <c r="AF135" s="334"/>
      <c r="AG135" s="334"/>
      <c r="AH135" s="334"/>
      <c r="AI135" s="334"/>
      <c r="AJ135" s="334"/>
      <c r="AK135" s="334"/>
      <c r="AL135" s="334"/>
      <c r="AM135" s="334"/>
      <c r="AN135" s="334"/>
      <c r="AO135" s="334"/>
      <c r="AP135" s="334"/>
      <c r="AQ135" s="334"/>
      <c r="AR135" s="334"/>
      <c r="AS135" s="334"/>
      <c r="AT135" s="334"/>
      <c r="AU135" s="334"/>
      <c r="AV135" s="334"/>
      <c r="AW135" s="334"/>
      <c r="AX135" s="334"/>
      <c r="AY135" s="334"/>
      <c r="AZ135" s="334"/>
      <c r="BA135" s="335"/>
      <c r="BB135" s="335"/>
    </row>
    <row r="136" spans="1:54" s="60" customFormat="1" ht="18.75" x14ac:dyDescent="0.3">
      <c r="A136" s="124" t="s">
        <v>153</v>
      </c>
      <c r="B136" s="149">
        <v>346</v>
      </c>
      <c r="C136" s="125">
        <f>SUM(C137:C140)</f>
        <v>253680</v>
      </c>
      <c r="D136" s="125">
        <f>SUM(D137:D140)</f>
        <v>253680</v>
      </c>
      <c r="E136" s="125">
        <f>SUM(E137:E140)</f>
        <v>0</v>
      </c>
      <c r="F136" s="184">
        <f t="shared" si="35"/>
        <v>100</v>
      </c>
      <c r="G136" s="125">
        <f>SUM(G137:G140)</f>
        <v>253680</v>
      </c>
      <c r="H136" s="125">
        <f>SUM(H137:H140)</f>
        <v>253680</v>
      </c>
      <c r="I136" s="125">
        <f t="shared" si="32"/>
        <v>100</v>
      </c>
      <c r="J136" s="256">
        <f t="shared" si="51"/>
        <v>0</v>
      </c>
      <c r="K136" s="421">
        <f t="shared" si="52"/>
        <v>253680</v>
      </c>
      <c r="L136" s="256">
        <f t="shared" si="53"/>
        <v>0</v>
      </c>
      <c r="M136" s="421">
        <f t="shared" si="36"/>
        <v>253680</v>
      </c>
      <c r="N136" s="355"/>
      <c r="O136" s="355"/>
      <c r="P136" s="355"/>
      <c r="Q136" s="356"/>
      <c r="R136" s="356"/>
      <c r="S136" s="356"/>
      <c r="T136" s="356"/>
      <c r="U136" s="356"/>
      <c r="V136" s="356"/>
      <c r="W136" s="356"/>
      <c r="X136" s="356"/>
      <c r="Y136" s="356"/>
      <c r="Z136" s="356"/>
      <c r="AA136" s="356"/>
      <c r="AB136" s="356"/>
      <c r="AC136" s="356"/>
      <c r="AD136" s="356"/>
      <c r="AE136" s="356"/>
      <c r="AF136" s="356"/>
      <c r="AG136" s="356"/>
      <c r="AH136" s="356"/>
      <c r="AI136" s="356"/>
      <c r="AJ136" s="356"/>
      <c r="AK136" s="356"/>
      <c r="AL136" s="356"/>
      <c r="AM136" s="356"/>
      <c r="AN136" s="356"/>
      <c r="AO136" s="356"/>
      <c r="AP136" s="356"/>
      <c r="AQ136" s="356"/>
      <c r="AR136" s="356"/>
      <c r="AS136" s="356"/>
      <c r="AT136" s="356"/>
      <c r="AU136" s="356"/>
      <c r="AV136" s="356"/>
      <c r="AW136" s="356"/>
      <c r="AX136" s="356"/>
      <c r="AY136" s="356"/>
      <c r="AZ136" s="356"/>
      <c r="BA136" s="357"/>
      <c r="BB136" s="357"/>
    </row>
    <row r="137" spans="1:54" s="45" customFormat="1" ht="54.75" customHeight="1" x14ac:dyDescent="0.3">
      <c r="A137" s="105" t="s">
        <v>74</v>
      </c>
      <c r="B137" s="244">
        <v>3460022</v>
      </c>
      <c r="C137" s="530">
        <v>67000</v>
      </c>
      <c r="D137" s="91">
        <f>H137</f>
        <v>67000</v>
      </c>
      <c r="E137" s="91">
        <f>C137-D137</f>
        <v>0</v>
      </c>
      <c r="F137" s="175">
        <f t="shared" si="35"/>
        <v>100</v>
      </c>
      <c r="G137" s="91">
        <v>67000</v>
      </c>
      <c r="H137" s="91">
        <v>67000</v>
      </c>
      <c r="I137" s="91">
        <f t="shared" si="32"/>
        <v>100</v>
      </c>
      <c r="J137" s="256">
        <f t="shared" si="51"/>
        <v>0</v>
      </c>
      <c r="K137" s="421">
        <f t="shared" si="52"/>
        <v>67000</v>
      </c>
      <c r="L137" s="256">
        <f t="shared" si="53"/>
        <v>0</v>
      </c>
      <c r="M137" s="421">
        <f t="shared" si="36"/>
        <v>67000</v>
      </c>
      <c r="N137" s="413"/>
      <c r="O137" s="413"/>
      <c r="P137" s="413"/>
      <c r="Q137" s="406"/>
      <c r="R137" s="406"/>
      <c r="S137" s="406"/>
      <c r="T137" s="406"/>
      <c r="U137" s="406"/>
      <c r="V137" s="406"/>
      <c r="W137" s="406"/>
      <c r="X137" s="334"/>
      <c r="Y137" s="334"/>
      <c r="Z137" s="334"/>
      <c r="AA137" s="334"/>
      <c r="AB137" s="334"/>
      <c r="AC137" s="334"/>
      <c r="AD137" s="334"/>
      <c r="AE137" s="334"/>
      <c r="AF137" s="334"/>
      <c r="AG137" s="334"/>
      <c r="AH137" s="334"/>
      <c r="AI137" s="334"/>
      <c r="AJ137" s="334"/>
      <c r="AK137" s="334"/>
      <c r="AL137" s="334"/>
      <c r="AM137" s="334"/>
      <c r="AN137" s="334"/>
      <c r="AO137" s="334"/>
      <c r="AP137" s="334"/>
      <c r="AQ137" s="334"/>
      <c r="AR137" s="334"/>
      <c r="AS137" s="334"/>
      <c r="AT137" s="334"/>
      <c r="AU137" s="334"/>
      <c r="AV137" s="334"/>
      <c r="AW137" s="334"/>
      <c r="AX137" s="334"/>
      <c r="AY137" s="334"/>
      <c r="AZ137" s="334"/>
      <c r="BA137" s="335"/>
      <c r="BB137" s="335"/>
    </row>
    <row r="138" spans="1:54" s="94" customFormat="1" ht="57" customHeight="1" x14ac:dyDescent="0.3">
      <c r="A138" s="69" t="s">
        <v>75</v>
      </c>
      <c r="B138" s="242">
        <v>3460024</v>
      </c>
      <c r="C138" s="527"/>
      <c r="D138" s="91">
        <f t="shared" ref="D138:D140" si="54">H138</f>
        <v>0</v>
      </c>
      <c r="E138" s="91">
        <f t="shared" ref="E138:E140" si="55">C138-D138</f>
        <v>0</v>
      </c>
      <c r="F138" s="175" t="e">
        <f t="shared" si="35"/>
        <v>#DIV/0!</v>
      </c>
      <c r="G138" s="93">
        <v>0</v>
      </c>
      <c r="H138" s="93"/>
      <c r="I138" s="91" t="e">
        <f t="shared" si="32"/>
        <v>#DIV/0!</v>
      </c>
      <c r="J138" s="256">
        <f t="shared" si="51"/>
        <v>0</v>
      </c>
      <c r="K138" s="421">
        <f t="shared" si="52"/>
        <v>0</v>
      </c>
      <c r="L138" s="256">
        <f t="shared" si="53"/>
        <v>0</v>
      </c>
      <c r="M138" s="421">
        <f t="shared" si="36"/>
        <v>0</v>
      </c>
      <c r="N138" s="418"/>
      <c r="O138" s="418"/>
      <c r="P138" s="418"/>
      <c r="Q138" s="410"/>
      <c r="R138" s="410"/>
      <c r="S138" s="410"/>
      <c r="T138" s="410"/>
      <c r="U138" s="410"/>
      <c r="V138" s="410"/>
      <c r="W138" s="410"/>
      <c r="X138" s="358"/>
      <c r="Y138" s="358"/>
      <c r="Z138" s="358"/>
      <c r="AA138" s="358"/>
      <c r="AB138" s="358"/>
      <c r="AC138" s="358"/>
      <c r="AD138" s="358"/>
      <c r="AE138" s="358"/>
      <c r="AF138" s="358"/>
      <c r="AG138" s="358"/>
      <c r="AH138" s="358"/>
      <c r="AI138" s="358"/>
      <c r="AJ138" s="358"/>
      <c r="AK138" s="358"/>
      <c r="AL138" s="358"/>
      <c r="AM138" s="358"/>
      <c r="AN138" s="358"/>
      <c r="AO138" s="358"/>
      <c r="AP138" s="358"/>
      <c r="AQ138" s="358"/>
      <c r="AR138" s="358"/>
      <c r="AS138" s="358"/>
      <c r="AT138" s="358"/>
      <c r="AU138" s="358"/>
      <c r="AV138" s="358"/>
      <c r="AW138" s="358"/>
      <c r="AX138" s="358"/>
      <c r="AY138" s="358"/>
      <c r="AZ138" s="358"/>
      <c r="BA138" s="359"/>
      <c r="BB138" s="359"/>
    </row>
    <row r="139" spans="1:54" s="45" customFormat="1" ht="24.75" customHeight="1" x14ac:dyDescent="0.3">
      <c r="A139" s="115" t="s">
        <v>76</v>
      </c>
      <c r="B139" s="247">
        <v>3460030</v>
      </c>
      <c r="C139" s="530">
        <v>186680</v>
      </c>
      <c r="D139" s="91">
        <f t="shared" si="54"/>
        <v>186680</v>
      </c>
      <c r="E139" s="91">
        <f t="shared" si="55"/>
        <v>0</v>
      </c>
      <c r="F139" s="175">
        <f t="shared" si="35"/>
        <v>100</v>
      </c>
      <c r="G139" s="91">
        <v>186680</v>
      </c>
      <c r="H139" s="91">
        <v>186680</v>
      </c>
      <c r="I139" s="91">
        <f t="shared" si="32"/>
        <v>100</v>
      </c>
      <c r="J139" s="256">
        <f t="shared" si="51"/>
        <v>0</v>
      </c>
      <c r="K139" s="421">
        <f t="shared" si="52"/>
        <v>186680</v>
      </c>
      <c r="L139" s="256">
        <f t="shared" si="53"/>
        <v>0</v>
      </c>
      <c r="M139" s="421">
        <f t="shared" si="36"/>
        <v>186680</v>
      </c>
      <c r="N139" s="413"/>
      <c r="O139" s="413"/>
      <c r="P139" s="413"/>
      <c r="Q139" s="406"/>
      <c r="R139" s="406"/>
      <c r="S139" s="406"/>
      <c r="T139" s="406"/>
      <c r="U139" s="406"/>
      <c r="V139" s="406"/>
      <c r="W139" s="406"/>
      <c r="X139" s="334"/>
      <c r="Y139" s="334"/>
      <c r="Z139" s="334"/>
      <c r="AA139" s="334"/>
      <c r="AB139" s="334"/>
      <c r="AC139" s="334"/>
      <c r="AD139" s="334"/>
      <c r="AE139" s="334"/>
      <c r="AF139" s="334"/>
      <c r="AG139" s="334"/>
      <c r="AH139" s="334"/>
      <c r="AI139" s="334"/>
      <c r="AJ139" s="334"/>
      <c r="AK139" s="334"/>
      <c r="AL139" s="334"/>
      <c r="AM139" s="334"/>
      <c r="AN139" s="334"/>
      <c r="AO139" s="334"/>
      <c r="AP139" s="334"/>
      <c r="AQ139" s="334"/>
      <c r="AR139" s="334"/>
      <c r="AS139" s="334"/>
      <c r="AT139" s="334"/>
      <c r="AU139" s="334"/>
      <c r="AV139" s="334"/>
      <c r="AW139" s="334"/>
      <c r="AX139" s="334"/>
      <c r="AY139" s="334"/>
      <c r="AZ139" s="334"/>
      <c r="BA139" s="335"/>
      <c r="BB139" s="335"/>
    </row>
    <row r="140" spans="1:54" s="45" customFormat="1" ht="33.75" customHeight="1" x14ac:dyDescent="0.3">
      <c r="A140" s="534" t="s">
        <v>263</v>
      </c>
      <c r="B140" s="247">
        <v>3460041</v>
      </c>
      <c r="C140" s="86"/>
      <c r="D140" s="91">
        <f t="shared" si="54"/>
        <v>0</v>
      </c>
      <c r="E140" s="91">
        <f t="shared" si="55"/>
        <v>0</v>
      </c>
      <c r="F140" s="175" t="e">
        <f t="shared" si="35"/>
        <v>#DIV/0!</v>
      </c>
      <c r="G140" s="91">
        <v>0</v>
      </c>
      <c r="H140" s="91"/>
      <c r="I140" s="91" t="e">
        <f t="shared" si="32"/>
        <v>#DIV/0!</v>
      </c>
      <c r="J140" s="256"/>
      <c r="K140" s="421"/>
      <c r="L140" s="256">
        <f t="shared" si="53"/>
        <v>0</v>
      </c>
      <c r="M140" s="421"/>
      <c r="N140" s="413"/>
      <c r="O140" s="413"/>
      <c r="P140" s="413"/>
      <c r="Q140" s="406"/>
      <c r="R140" s="406"/>
      <c r="S140" s="406"/>
      <c r="T140" s="406"/>
      <c r="U140" s="406"/>
      <c r="V140" s="406"/>
      <c r="W140" s="406"/>
      <c r="X140" s="334"/>
      <c r="Y140" s="334"/>
      <c r="Z140" s="334"/>
      <c r="AA140" s="334"/>
      <c r="AB140" s="334"/>
      <c r="AC140" s="334"/>
      <c r="AD140" s="334"/>
      <c r="AE140" s="334"/>
      <c r="AF140" s="334"/>
      <c r="AG140" s="334"/>
      <c r="AH140" s="334"/>
      <c r="AI140" s="334"/>
      <c r="AJ140" s="334"/>
      <c r="AK140" s="334"/>
      <c r="AL140" s="334"/>
      <c r="AM140" s="334"/>
      <c r="AN140" s="334"/>
      <c r="AO140" s="334"/>
      <c r="AP140" s="334"/>
      <c r="AQ140" s="334"/>
      <c r="AR140" s="334"/>
      <c r="AS140" s="334"/>
      <c r="AT140" s="334"/>
      <c r="AU140" s="334"/>
      <c r="AV140" s="334"/>
      <c r="AW140" s="334"/>
      <c r="AX140" s="334"/>
      <c r="AY140" s="334"/>
      <c r="AZ140" s="334"/>
      <c r="BA140" s="335"/>
      <c r="BB140" s="335"/>
    </row>
    <row r="141" spans="1:54" s="95" customFormat="1" ht="18.75" x14ac:dyDescent="0.3">
      <c r="A141" s="129" t="s">
        <v>159</v>
      </c>
      <c r="B141" s="150">
        <v>349</v>
      </c>
      <c r="C141" s="130">
        <f>SUM(C142)</f>
        <v>1600</v>
      </c>
      <c r="D141" s="130">
        <f>D142</f>
        <v>1600</v>
      </c>
      <c r="E141" s="130">
        <f>E142</f>
        <v>0</v>
      </c>
      <c r="F141" s="184">
        <f t="shared" si="35"/>
        <v>100</v>
      </c>
      <c r="G141" s="130">
        <f>G142</f>
        <v>1600</v>
      </c>
      <c r="H141" s="130">
        <f>H142</f>
        <v>1600</v>
      </c>
      <c r="I141" s="130">
        <f t="shared" si="32"/>
        <v>100</v>
      </c>
      <c r="J141" s="256">
        <f t="shared" ref="J141:J150" si="56">G141-H141</f>
        <v>0</v>
      </c>
      <c r="K141" s="421">
        <f t="shared" ref="K141:K150" si="57">C141</f>
        <v>1600</v>
      </c>
      <c r="L141" s="256">
        <f t="shared" si="53"/>
        <v>0</v>
      </c>
      <c r="M141" s="421">
        <f t="shared" si="36"/>
        <v>1600</v>
      </c>
      <c r="N141" s="360"/>
      <c r="O141" s="360"/>
      <c r="P141" s="360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1"/>
      <c r="AK141" s="361"/>
      <c r="AL141" s="361"/>
      <c r="AM141" s="361"/>
      <c r="AN141" s="361"/>
      <c r="AO141" s="361"/>
      <c r="AP141" s="361"/>
      <c r="AQ141" s="361"/>
      <c r="AR141" s="361"/>
      <c r="AS141" s="361"/>
      <c r="AT141" s="361"/>
      <c r="AU141" s="361"/>
      <c r="AV141" s="361"/>
      <c r="AW141" s="361"/>
      <c r="AX141" s="361"/>
      <c r="AY141" s="361"/>
      <c r="AZ141" s="361"/>
      <c r="BA141" s="362"/>
      <c r="BB141" s="362"/>
    </row>
    <row r="142" spans="1:54" s="45" customFormat="1" ht="18.75" x14ac:dyDescent="0.3">
      <c r="A142" s="105" t="s">
        <v>77</v>
      </c>
      <c r="B142" s="244">
        <v>3490003</v>
      </c>
      <c r="C142" s="499">
        <v>1600</v>
      </c>
      <c r="D142" s="91">
        <f>H142</f>
        <v>1600</v>
      </c>
      <c r="E142" s="91">
        <f>C142-D142</f>
        <v>0</v>
      </c>
      <c r="F142" s="175">
        <f t="shared" si="35"/>
        <v>100</v>
      </c>
      <c r="G142" s="91">
        <v>1600</v>
      </c>
      <c r="H142" s="91">
        <v>1600</v>
      </c>
      <c r="I142" s="91">
        <f t="shared" si="32"/>
        <v>100</v>
      </c>
      <c r="J142" s="256">
        <f t="shared" si="56"/>
        <v>0</v>
      </c>
      <c r="K142" s="421">
        <f t="shared" si="57"/>
        <v>1600</v>
      </c>
      <c r="L142" s="256">
        <f t="shared" si="53"/>
        <v>0</v>
      </c>
      <c r="M142" s="421">
        <f t="shared" si="36"/>
        <v>1600</v>
      </c>
      <c r="N142" s="413"/>
      <c r="O142" s="413"/>
      <c r="P142" s="413"/>
      <c r="Q142" s="406"/>
      <c r="R142" s="406"/>
      <c r="S142" s="406"/>
      <c r="T142" s="406"/>
      <c r="U142" s="406"/>
      <c r="V142" s="406"/>
      <c r="W142" s="406"/>
      <c r="X142" s="334"/>
      <c r="Y142" s="334"/>
      <c r="Z142" s="334"/>
      <c r="AA142" s="334"/>
      <c r="AB142" s="334"/>
      <c r="AC142" s="334"/>
      <c r="AD142" s="334"/>
      <c r="AE142" s="334"/>
      <c r="AF142" s="334"/>
      <c r="AG142" s="334"/>
      <c r="AH142" s="334"/>
      <c r="AI142" s="334"/>
      <c r="AJ142" s="334"/>
      <c r="AK142" s="334"/>
      <c r="AL142" s="334"/>
      <c r="AM142" s="334"/>
      <c r="AN142" s="334"/>
      <c r="AO142" s="334"/>
      <c r="AP142" s="334"/>
      <c r="AQ142" s="334"/>
      <c r="AR142" s="334"/>
      <c r="AS142" s="334"/>
      <c r="AT142" s="334"/>
      <c r="AU142" s="334"/>
      <c r="AV142" s="334"/>
      <c r="AW142" s="334"/>
      <c r="AX142" s="334"/>
      <c r="AY142" s="334"/>
      <c r="AZ142" s="334"/>
      <c r="BA142" s="335"/>
      <c r="BB142" s="335"/>
    </row>
    <row r="143" spans="1:54" s="222" customFormat="1" ht="18.75" x14ac:dyDescent="0.25">
      <c r="A143" s="63" t="s">
        <v>161</v>
      </c>
      <c r="B143" s="151" t="s">
        <v>220</v>
      </c>
      <c r="C143" s="88">
        <f>C144+C153</f>
        <v>1228028</v>
      </c>
      <c r="D143" s="88">
        <f>D144+D153</f>
        <v>1228028</v>
      </c>
      <c r="E143" s="88">
        <f>E144+E153</f>
        <v>0</v>
      </c>
      <c r="F143" s="488">
        <f t="shared" si="35"/>
        <v>100</v>
      </c>
      <c r="G143" s="88">
        <f>G144+G153</f>
        <v>1228028</v>
      </c>
      <c r="H143" s="88">
        <f>H144+H153</f>
        <v>1228028</v>
      </c>
      <c r="I143" s="88">
        <f t="shared" si="32"/>
        <v>100</v>
      </c>
      <c r="J143" s="256">
        <f t="shared" si="56"/>
        <v>0</v>
      </c>
      <c r="K143" s="421">
        <f t="shared" si="57"/>
        <v>1228028</v>
      </c>
      <c r="L143" s="256">
        <f t="shared" si="53"/>
        <v>0</v>
      </c>
      <c r="M143" s="421">
        <f t="shared" si="36"/>
        <v>1228028</v>
      </c>
      <c r="N143" s="363"/>
      <c r="O143" s="363"/>
      <c r="P143" s="363"/>
      <c r="Q143" s="337"/>
      <c r="R143" s="337"/>
      <c r="S143" s="337"/>
      <c r="T143" s="337"/>
      <c r="U143" s="337"/>
      <c r="V143" s="337"/>
      <c r="W143" s="337"/>
      <c r="X143" s="337"/>
      <c r="Y143" s="337"/>
      <c r="Z143" s="337"/>
      <c r="AA143" s="337"/>
      <c r="AB143" s="337"/>
      <c r="AC143" s="337"/>
      <c r="AD143" s="337"/>
      <c r="AE143" s="337"/>
      <c r="AF143" s="337"/>
      <c r="AG143" s="337"/>
      <c r="AH143" s="337"/>
      <c r="AI143" s="337"/>
      <c r="AJ143" s="337"/>
      <c r="AK143" s="337"/>
      <c r="AL143" s="337"/>
      <c r="AM143" s="337"/>
      <c r="AN143" s="337"/>
      <c r="AO143" s="337"/>
      <c r="AP143" s="337"/>
      <c r="AQ143" s="337"/>
      <c r="AR143" s="337"/>
      <c r="AS143" s="337"/>
      <c r="AT143" s="337"/>
      <c r="AU143" s="337"/>
      <c r="AV143" s="337"/>
      <c r="AW143" s="337"/>
      <c r="AX143" s="337"/>
      <c r="AY143" s="337"/>
      <c r="AZ143" s="337"/>
      <c r="BA143" s="364"/>
      <c r="BB143" s="364"/>
    </row>
    <row r="144" spans="1:54" s="46" customFormat="1" ht="23.25" customHeight="1" x14ac:dyDescent="0.3">
      <c r="A144" s="123" t="s">
        <v>13</v>
      </c>
      <c r="B144" s="143">
        <v>225</v>
      </c>
      <c r="C144" s="122">
        <f>SUM(C145:C152)</f>
        <v>1228028</v>
      </c>
      <c r="D144" s="122">
        <f>SUM(D145:D152)</f>
        <v>1228028</v>
      </c>
      <c r="E144" s="122">
        <f>SUM(E145:E152)</f>
        <v>0</v>
      </c>
      <c r="F144" s="184">
        <f t="shared" si="35"/>
        <v>100</v>
      </c>
      <c r="G144" s="122">
        <f>SUM(G145:G152)</f>
        <v>1228028</v>
      </c>
      <c r="H144" s="122">
        <f>SUM(H145:H152)</f>
        <v>1228028</v>
      </c>
      <c r="I144" s="122">
        <f t="shared" si="32"/>
        <v>100</v>
      </c>
      <c r="J144" s="256">
        <f t="shared" si="56"/>
        <v>0</v>
      </c>
      <c r="K144" s="421">
        <f t="shared" si="57"/>
        <v>1228028</v>
      </c>
      <c r="L144" s="256">
        <f t="shared" si="53"/>
        <v>0</v>
      </c>
      <c r="M144" s="421">
        <f t="shared" si="36"/>
        <v>1228028</v>
      </c>
      <c r="N144" s="336"/>
      <c r="O144" s="336"/>
      <c r="P144" s="336"/>
      <c r="Q144" s="337"/>
      <c r="R144" s="337"/>
      <c r="S144" s="337"/>
      <c r="T144" s="337"/>
      <c r="U144" s="337"/>
      <c r="V144" s="337"/>
      <c r="W144" s="337"/>
      <c r="X144" s="337"/>
      <c r="Y144" s="337"/>
      <c r="Z144" s="337"/>
      <c r="AA144" s="337"/>
      <c r="AB144" s="337"/>
      <c r="AC144" s="337"/>
      <c r="AD144" s="337"/>
      <c r="AE144" s="337"/>
      <c r="AF144" s="337"/>
      <c r="AG144" s="337"/>
      <c r="AH144" s="337"/>
      <c r="AI144" s="337"/>
      <c r="AJ144" s="337"/>
      <c r="AK144" s="337"/>
      <c r="AL144" s="337"/>
      <c r="AM144" s="337"/>
      <c r="AN144" s="337"/>
      <c r="AO144" s="337"/>
      <c r="AP144" s="337"/>
      <c r="AQ144" s="337"/>
      <c r="AR144" s="337"/>
      <c r="AS144" s="337"/>
      <c r="AT144" s="337"/>
      <c r="AU144" s="337"/>
      <c r="AV144" s="337"/>
      <c r="AW144" s="337"/>
      <c r="AX144" s="337"/>
      <c r="AY144" s="337"/>
      <c r="AZ144" s="337"/>
      <c r="BA144" s="338"/>
      <c r="BB144" s="338"/>
    </row>
    <row r="145" spans="1:54" s="94" customFormat="1" ht="18.75" x14ac:dyDescent="0.3">
      <c r="A145" s="48" t="s">
        <v>93</v>
      </c>
      <c r="B145" s="237">
        <v>2250069</v>
      </c>
      <c r="C145" s="504">
        <v>1028460</v>
      </c>
      <c r="D145" s="93">
        <f t="shared" ref="D145" si="58">H145</f>
        <v>1028460</v>
      </c>
      <c r="E145" s="93">
        <f t="shared" ref="E145" si="59">C145-D145</f>
        <v>0</v>
      </c>
      <c r="F145" s="175">
        <f t="shared" si="35"/>
        <v>100</v>
      </c>
      <c r="G145" s="93">
        <f>C145</f>
        <v>1028460</v>
      </c>
      <c r="H145" s="93">
        <v>1028460</v>
      </c>
      <c r="I145" s="175">
        <f t="shared" si="32"/>
        <v>100</v>
      </c>
      <c r="J145" s="256">
        <f t="shared" si="56"/>
        <v>0</v>
      </c>
      <c r="K145" s="421">
        <f t="shared" si="57"/>
        <v>1028460</v>
      </c>
      <c r="L145" s="256">
        <f t="shared" si="53"/>
        <v>0</v>
      </c>
      <c r="M145" s="421">
        <f t="shared" si="36"/>
        <v>1028460</v>
      </c>
      <c r="N145" s="418"/>
      <c r="O145" s="418"/>
      <c r="P145" s="418"/>
      <c r="Q145" s="410"/>
      <c r="R145" s="410"/>
      <c r="S145" s="410"/>
      <c r="T145" s="410"/>
      <c r="U145" s="410"/>
      <c r="V145" s="410"/>
      <c r="W145" s="410"/>
      <c r="X145" s="358"/>
      <c r="Y145" s="358"/>
      <c r="Z145" s="358"/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8"/>
      <c r="AK145" s="358"/>
      <c r="AL145" s="358"/>
      <c r="AM145" s="358"/>
      <c r="AN145" s="358"/>
      <c r="AO145" s="358"/>
      <c r="AP145" s="358"/>
      <c r="AQ145" s="358"/>
      <c r="AR145" s="358"/>
      <c r="AS145" s="358"/>
      <c r="AT145" s="358"/>
      <c r="AU145" s="358"/>
      <c r="AV145" s="358"/>
      <c r="AW145" s="358"/>
      <c r="AX145" s="358"/>
      <c r="AY145" s="358"/>
      <c r="AZ145" s="358"/>
      <c r="BA145" s="359"/>
      <c r="BB145" s="359"/>
    </row>
    <row r="146" spans="1:54" s="94" customFormat="1" ht="18.75" x14ac:dyDescent="0.3">
      <c r="A146" s="67" t="s">
        <v>94</v>
      </c>
      <c r="B146" s="237">
        <v>2250079</v>
      </c>
      <c r="C146" s="207">
        <f>0+199568</f>
        <v>199568</v>
      </c>
      <c r="D146" s="93">
        <f t="shared" ref="D146:D152" si="60">H146</f>
        <v>199568</v>
      </c>
      <c r="E146" s="93">
        <f t="shared" ref="E146:E152" si="61">C146-D146</f>
        <v>0</v>
      </c>
      <c r="F146" s="175">
        <f t="shared" si="35"/>
        <v>100</v>
      </c>
      <c r="G146" s="93">
        <v>199568</v>
      </c>
      <c r="H146" s="93">
        <v>199568</v>
      </c>
      <c r="I146" s="175">
        <f t="shared" si="32"/>
        <v>100</v>
      </c>
      <c r="J146" s="256">
        <f t="shared" si="56"/>
        <v>0</v>
      </c>
      <c r="K146" s="421">
        <f t="shared" si="57"/>
        <v>199568</v>
      </c>
      <c r="L146" s="256">
        <f t="shared" si="53"/>
        <v>0</v>
      </c>
      <c r="M146" s="421">
        <f t="shared" si="36"/>
        <v>199568</v>
      </c>
      <c r="N146" s="418"/>
      <c r="O146" s="418"/>
      <c r="P146" s="418"/>
      <c r="Q146" s="410"/>
      <c r="R146" s="410"/>
      <c r="S146" s="410"/>
      <c r="T146" s="410"/>
      <c r="U146" s="410"/>
      <c r="V146" s="410"/>
      <c r="W146" s="410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  <c r="AP146" s="358"/>
      <c r="AQ146" s="358"/>
      <c r="AR146" s="358"/>
      <c r="AS146" s="358"/>
      <c r="AT146" s="358"/>
      <c r="AU146" s="358"/>
      <c r="AV146" s="358"/>
      <c r="AW146" s="358"/>
      <c r="AX146" s="358"/>
      <c r="AY146" s="358"/>
      <c r="AZ146" s="358"/>
      <c r="BA146" s="359"/>
      <c r="BB146" s="359"/>
    </row>
    <row r="147" spans="1:54" s="94" customFormat="1" ht="18.75" x14ac:dyDescent="0.3">
      <c r="A147" s="48" t="s">
        <v>95</v>
      </c>
      <c r="B147" s="237">
        <v>2250110</v>
      </c>
      <c r="C147" s="504"/>
      <c r="D147" s="93">
        <f t="shared" si="60"/>
        <v>0</v>
      </c>
      <c r="E147" s="93">
        <f t="shared" si="61"/>
        <v>0</v>
      </c>
      <c r="F147" s="175" t="e">
        <f t="shared" si="35"/>
        <v>#DIV/0!</v>
      </c>
      <c r="G147" s="93"/>
      <c r="H147" s="93"/>
      <c r="I147" s="175" t="e">
        <f t="shared" si="32"/>
        <v>#DIV/0!</v>
      </c>
      <c r="J147" s="256">
        <f t="shared" si="56"/>
        <v>0</v>
      </c>
      <c r="K147" s="421">
        <f t="shared" si="57"/>
        <v>0</v>
      </c>
      <c r="L147" s="256">
        <f t="shared" si="53"/>
        <v>0</v>
      </c>
      <c r="M147" s="421">
        <f t="shared" si="36"/>
        <v>0</v>
      </c>
      <c r="N147" s="418"/>
      <c r="O147" s="418"/>
      <c r="P147" s="418"/>
      <c r="Q147" s="410"/>
      <c r="R147" s="410"/>
      <c r="S147" s="410"/>
      <c r="T147" s="410"/>
      <c r="U147" s="410"/>
      <c r="V147" s="410"/>
      <c r="W147" s="410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  <c r="AP147" s="358"/>
      <c r="AQ147" s="358"/>
      <c r="AR147" s="358"/>
      <c r="AS147" s="358"/>
      <c r="AT147" s="358"/>
      <c r="AU147" s="358"/>
      <c r="AV147" s="358"/>
      <c r="AW147" s="358"/>
      <c r="AX147" s="358"/>
      <c r="AY147" s="358"/>
      <c r="AZ147" s="358"/>
      <c r="BA147" s="359"/>
      <c r="BB147" s="359"/>
    </row>
    <row r="148" spans="1:54" s="94" customFormat="1" ht="47.25" x14ac:dyDescent="0.3">
      <c r="A148" s="48" t="s">
        <v>96</v>
      </c>
      <c r="B148" s="237">
        <v>2250127</v>
      </c>
      <c r="C148" s="504"/>
      <c r="D148" s="93">
        <f t="shared" si="60"/>
        <v>0</v>
      </c>
      <c r="E148" s="93">
        <f t="shared" si="61"/>
        <v>0</v>
      </c>
      <c r="F148" s="175" t="e">
        <f t="shared" si="35"/>
        <v>#DIV/0!</v>
      </c>
      <c r="G148" s="93"/>
      <c r="H148" s="93"/>
      <c r="I148" s="175" t="e">
        <f t="shared" si="32"/>
        <v>#DIV/0!</v>
      </c>
      <c r="J148" s="256">
        <f t="shared" si="56"/>
        <v>0</v>
      </c>
      <c r="K148" s="421">
        <f t="shared" si="57"/>
        <v>0</v>
      </c>
      <c r="L148" s="256">
        <f t="shared" si="53"/>
        <v>0</v>
      </c>
      <c r="M148" s="421">
        <f t="shared" si="36"/>
        <v>0</v>
      </c>
      <c r="N148" s="418"/>
      <c r="O148" s="418"/>
      <c r="P148" s="418"/>
      <c r="Q148" s="410"/>
      <c r="R148" s="410"/>
      <c r="S148" s="410"/>
      <c r="T148" s="410"/>
      <c r="U148" s="410"/>
      <c r="V148" s="410"/>
      <c r="W148" s="410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/>
      <c r="AH148" s="358"/>
      <c r="AI148" s="358"/>
      <c r="AJ148" s="358"/>
      <c r="AK148" s="358"/>
      <c r="AL148" s="358"/>
      <c r="AM148" s="358"/>
      <c r="AN148" s="358"/>
      <c r="AO148" s="358"/>
      <c r="AP148" s="358"/>
      <c r="AQ148" s="358"/>
      <c r="AR148" s="358"/>
      <c r="AS148" s="358"/>
      <c r="AT148" s="358"/>
      <c r="AU148" s="358"/>
      <c r="AV148" s="358"/>
      <c r="AW148" s="358"/>
      <c r="AX148" s="358"/>
      <c r="AY148" s="358"/>
      <c r="AZ148" s="358"/>
      <c r="BA148" s="359"/>
      <c r="BB148" s="359"/>
    </row>
    <row r="149" spans="1:54" s="94" customFormat="1" ht="18.75" x14ac:dyDescent="0.3">
      <c r="A149" s="62" t="s">
        <v>97</v>
      </c>
      <c r="B149" s="237">
        <v>2250312</v>
      </c>
      <c r="C149" s="504"/>
      <c r="D149" s="93">
        <f t="shared" si="60"/>
        <v>0</v>
      </c>
      <c r="E149" s="93">
        <f t="shared" si="61"/>
        <v>0</v>
      </c>
      <c r="F149" s="175" t="e">
        <f t="shared" si="35"/>
        <v>#DIV/0!</v>
      </c>
      <c r="G149" s="93"/>
      <c r="H149" s="93"/>
      <c r="I149" s="175" t="e">
        <f t="shared" ref="I149:I152" si="62">H149/G149*100</f>
        <v>#DIV/0!</v>
      </c>
      <c r="J149" s="256">
        <f t="shared" si="56"/>
        <v>0</v>
      </c>
      <c r="K149" s="421">
        <f t="shared" si="57"/>
        <v>0</v>
      </c>
      <c r="L149" s="256">
        <f t="shared" si="53"/>
        <v>0</v>
      </c>
      <c r="M149" s="421">
        <f t="shared" si="36"/>
        <v>0</v>
      </c>
      <c r="N149" s="418"/>
      <c r="O149" s="418"/>
      <c r="P149" s="418"/>
      <c r="Q149" s="410"/>
      <c r="R149" s="410"/>
      <c r="S149" s="410"/>
      <c r="T149" s="410"/>
      <c r="U149" s="410"/>
      <c r="V149" s="410"/>
      <c r="W149" s="410"/>
      <c r="X149" s="358"/>
      <c r="Y149" s="358"/>
      <c r="Z149" s="358"/>
      <c r="AA149" s="358"/>
      <c r="AB149" s="358"/>
      <c r="AC149" s="358"/>
      <c r="AD149" s="358"/>
      <c r="AE149" s="358"/>
      <c r="AF149" s="358"/>
      <c r="AG149" s="358"/>
      <c r="AH149" s="358"/>
      <c r="AI149" s="358"/>
      <c r="AJ149" s="358"/>
      <c r="AK149" s="358"/>
      <c r="AL149" s="358"/>
      <c r="AM149" s="358"/>
      <c r="AN149" s="358"/>
      <c r="AO149" s="358"/>
      <c r="AP149" s="358"/>
      <c r="AQ149" s="358"/>
      <c r="AR149" s="358"/>
      <c r="AS149" s="358"/>
      <c r="AT149" s="358"/>
      <c r="AU149" s="358"/>
      <c r="AV149" s="358"/>
      <c r="AW149" s="358"/>
      <c r="AX149" s="358"/>
      <c r="AY149" s="358"/>
      <c r="AZ149" s="358"/>
      <c r="BA149" s="359"/>
      <c r="BB149" s="359"/>
    </row>
    <row r="150" spans="1:54" s="94" customFormat="1" ht="18.75" x14ac:dyDescent="0.3">
      <c r="A150" s="48" t="s">
        <v>98</v>
      </c>
      <c r="B150" s="237">
        <v>2250184</v>
      </c>
      <c r="C150" s="504"/>
      <c r="D150" s="93">
        <f t="shared" si="60"/>
        <v>0</v>
      </c>
      <c r="E150" s="93">
        <f t="shared" si="61"/>
        <v>0</v>
      </c>
      <c r="F150" s="175" t="e">
        <f t="shared" si="35"/>
        <v>#DIV/0!</v>
      </c>
      <c r="G150" s="93"/>
      <c r="H150" s="93"/>
      <c r="I150" s="175" t="e">
        <f t="shared" si="62"/>
        <v>#DIV/0!</v>
      </c>
      <c r="J150" s="256">
        <f t="shared" si="56"/>
        <v>0</v>
      </c>
      <c r="K150" s="421">
        <f t="shared" si="57"/>
        <v>0</v>
      </c>
      <c r="L150" s="256">
        <f t="shared" si="53"/>
        <v>0</v>
      </c>
      <c r="M150" s="421">
        <f t="shared" si="36"/>
        <v>0</v>
      </c>
      <c r="N150" s="418"/>
      <c r="O150" s="418"/>
      <c r="P150" s="418"/>
      <c r="Q150" s="410"/>
      <c r="R150" s="410"/>
      <c r="S150" s="410"/>
      <c r="T150" s="410"/>
      <c r="U150" s="410"/>
      <c r="V150" s="410"/>
      <c r="W150" s="410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8"/>
      <c r="AH150" s="358"/>
      <c r="AI150" s="358"/>
      <c r="AJ150" s="358"/>
      <c r="AK150" s="358"/>
      <c r="AL150" s="358"/>
      <c r="AM150" s="358"/>
      <c r="AN150" s="358"/>
      <c r="AO150" s="358"/>
      <c r="AP150" s="358"/>
      <c r="AQ150" s="358"/>
      <c r="AR150" s="358"/>
      <c r="AS150" s="358"/>
      <c r="AT150" s="358"/>
      <c r="AU150" s="358"/>
      <c r="AV150" s="358"/>
      <c r="AW150" s="358"/>
      <c r="AX150" s="358"/>
      <c r="AY150" s="358"/>
      <c r="AZ150" s="358"/>
      <c r="BA150" s="359"/>
      <c r="BB150" s="359"/>
    </row>
    <row r="151" spans="1:54" s="94" customFormat="1" ht="18.75" x14ac:dyDescent="0.3">
      <c r="A151" s="48" t="s">
        <v>245</v>
      </c>
      <c r="B151" s="237">
        <v>2250267</v>
      </c>
      <c r="C151" s="504"/>
      <c r="D151" s="93">
        <f t="shared" si="60"/>
        <v>0</v>
      </c>
      <c r="E151" s="93">
        <f t="shared" si="61"/>
        <v>0</v>
      </c>
      <c r="F151" s="175" t="e">
        <f t="shared" si="35"/>
        <v>#DIV/0!</v>
      </c>
      <c r="G151" s="93"/>
      <c r="H151" s="93"/>
      <c r="I151" s="175" t="e">
        <f t="shared" si="62"/>
        <v>#DIV/0!</v>
      </c>
      <c r="J151" s="256"/>
      <c r="K151" s="421"/>
      <c r="L151" s="256">
        <f t="shared" si="53"/>
        <v>0</v>
      </c>
      <c r="M151" s="421"/>
      <c r="N151" s="418"/>
      <c r="O151" s="418"/>
      <c r="P151" s="418"/>
      <c r="Q151" s="410"/>
      <c r="R151" s="410"/>
      <c r="S151" s="410"/>
      <c r="T151" s="410"/>
      <c r="U151" s="410"/>
      <c r="V151" s="410"/>
      <c r="W151" s="410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8"/>
      <c r="AO151" s="358"/>
      <c r="AP151" s="358"/>
      <c r="AQ151" s="358"/>
      <c r="AR151" s="358"/>
      <c r="AS151" s="358"/>
      <c r="AT151" s="358"/>
      <c r="AU151" s="358"/>
      <c r="AV151" s="358"/>
      <c r="AW151" s="358"/>
      <c r="AX151" s="358"/>
      <c r="AY151" s="358"/>
      <c r="AZ151" s="358"/>
      <c r="BA151" s="359"/>
      <c r="BB151" s="359"/>
    </row>
    <row r="152" spans="1:54" s="94" customFormat="1" ht="32.25" customHeight="1" x14ac:dyDescent="0.3">
      <c r="A152" s="56" t="s">
        <v>99</v>
      </c>
      <c r="B152" s="240">
        <v>2250467</v>
      </c>
      <c r="C152" s="504"/>
      <c r="D152" s="93">
        <f t="shared" si="60"/>
        <v>0</v>
      </c>
      <c r="E152" s="93">
        <f t="shared" si="61"/>
        <v>0</v>
      </c>
      <c r="F152" s="175" t="e">
        <f t="shared" si="35"/>
        <v>#DIV/0!</v>
      </c>
      <c r="G152" s="93"/>
      <c r="H152" s="93"/>
      <c r="I152" s="175" t="e">
        <f t="shared" si="62"/>
        <v>#DIV/0!</v>
      </c>
      <c r="J152" s="256">
        <f t="shared" ref="J152:J159" si="63">G152-H152</f>
        <v>0</v>
      </c>
      <c r="K152" s="421">
        <f t="shared" ref="K152:K159" si="64">C152</f>
        <v>0</v>
      </c>
      <c r="L152" s="256">
        <f t="shared" si="53"/>
        <v>0</v>
      </c>
      <c r="M152" s="421">
        <f t="shared" si="36"/>
        <v>0</v>
      </c>
      <c r="N152" s="418"/>
      <c r="O152" s="418"/>
      <c r="P152" s="418"/>
      <c r="Q152" s="410"/>
      <c r="R152" s="410"/>
      <c r="S152" s="410"/>
      <c r="T152" s="410"/>
      <c r="U152" s="410"/>
      <c r="V152" s="410"/>
      <c r="W152" s="410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  <c r="AP152" s="358"/>
      <c r="AQ152" s="358"/>
      <c r="AR152" s="358"/>
      <c r="AS152" s="358"/>
      <c r="AT152" s="358"/>
      <c r="AU152" s="358"/>
      <c r="AV152" s="358"/>
      <c r="AW152" s="358"/>
      <c r="AX152" s="358"/>
      <c r="AY152" s="358"/>
      <c r="AZ152" s="358"/>
      <c r="BA152" s="359"/>
      <c r="BB152" s="359"/>
    </row>
    <row r="153" spans="1:54" s="223" customFormat="1" ht="32.25" customHeight="1" x14ac:dyDescent="0.3">
      <c r="A153" s="123" t="s">
        <v>150</v>
      </c>
      <c r="B153" s="143">
        <v>226</v>
      </c>
      <c r="C153" s="130">
        <f>C154</f>
        <v>0</v>
      </c>
      <c r="D153" s="130">
        <f>D154</f>
        <v>0</v>
      </c>
      <c r="E153" s="130">
        <f>E154</f>
        <v>0</v>
      </c>
      <c r="F153" s="184" t="e">
        <f t="shared" ref="F153:F230" si="65">D153/C153*100</f>
        <v>#DIV/0!</v>
      </c>
      <c r="G153" s="130">
        <f>G154</f>
        <v>0</v>
      </c>
      <c r="H153" s="130">
        <f>H154</f>
        <v>0</v>
      </c>
      <c r="I153" s="130" t="e">
        <f t="shared" ref="I153:I226" si="66">H153/G153*100</f>
        <v>#DIV/0!</v>
      </c>
      <c r="J153" s="256">
        <f t="shared" si="63"/>
        <v>0</v>
      </c>
      <c r="K153" s="421">
        <f t="shared" si="64"/>
        <v>0</v>
      </c>
      <c r="L153" s="256">
        <f t="shared" si="53"/>
        <v>0</v>
      </c>
      <c r="M153" s="421">
        <f t="shared" si="36"/>
        <v>0</v>
      </c>
      <c r="N153" s="365"/>
      <c r="O153" s="365"/>
      <c r="P153" s="365"/>
      <c r="Q153" s="361"/>
      <c r="R153" s="361"/>
      <c r="S153" s="361"/>
      <c r="T153" s="361"/>
      <c r="U153" s="361"/>
      <c r="V153" s="361"/>
      <c r="W153" s="361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  <c r="AK153" s="366"/>
      <c r="AL153" s="366"/>
      <c r="AM153" s="366"/>
      <c r="AN153" s="366"/>
      <c r="AO153" s="366"/>
      <c r="AP153" s="366"/>
      <c r="AQ153" s="366"/>
      <c r="AR153" s="366"/>
      <c r="AS153" s="366"/>
      <c r="AT153" s="366"/>
      <c r="AU153" s="366"/>
      <c r="AV153" s="366"/>
      <c r="AW153" s="366"/>
      <c r="AX153" s="366"/>
      <c r="AY153" s="366"/>
      <c r="AZ153" s="366"/>
      <c r="BA153" s="367"/>
      <c r="BB153" s="367"/>
    </row>
    <row r="154" spans="1:54" s="94" customFormat="1" ht="32.25" customHeight="1" x14ac:dyDescent="0.3">
      <c r="A154" s="56" t="s">
        <v>162</v>
      </c>
      <c r="B154" s="240">
        <v>2260435</v>
      </c>
      <c r="C154" s="504"/>
      <c r="D154" s="93">
        <f>H154</f>
        <v>0</v>
      </c>
      <c r="E154" s="93">
        <f>C154-D154</f>
        <v>0</v>
      </c>
      <c r="F154" s="175" t="e">
        <f t="shared" si="65"/>
        <v>#DIV/0!</v>
      </c>
      <c r="G154" s="93"/>
      <c r="H154" s="93"/>
      <c r="I154" s="175" t="e">
        <f t="shared" si="66"/>
        <v>#DIV/0!</v>
      </c>
      <c r="J154" s="256">
        <f t="shared" si="63"/>
        <v>0</v>
      </c>
      <c r="K154" s="421">
        <f t="shared" si="64"/>
        <v>0</v>
      </c>
      <c r="L154" s="256">
        <f t="shared" si="53"/>
        <v>0</v>
      </c>
      <c r="M154" s="421">
        <f t="shared" si="36"/>
        <v>0</v>
      </c>
      <c r="N154" s="418"/>
      <c r="O154" s="418"/>
      <c r="P154" s="418"/>
      <c r="Q154" s="410"/>
      <c r="R154" s="410"/>
      <c r="S154" s="410"/>
      <c r="T154" s="410"/>
      <c r="U154" s="410"/>
      <c r="V154" s="410"/>
      <c r="W154" s="410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358"/>
      <c r="AM154" s="358"/>
      <c r="AN154" s="358"/>
      <c r="AO154" s="358"/>
      <c r="AP154" s="358"/>
      <c r="AQ154" s="358"/>
      <c r="AR154" s="358"/>
      <c r="AS154" s="358"/>
      <c r="AT154" s="358"/>
      <c r="AU154" s="358"/>
      <c r="AV154" s="358"/>
      <c r="AW154" s="358"/>
      <c r="AX154" s="358"/>
      <c r="AY154" s="358"/>
      <c r="AZ154" s="358"/>
      <c r="BA154" s="359"/>
      <c r="BB154" s="359"/>
    </row>
    <row r="155" spans="1:54" s="222" customFormat="1" ht="18.75" x14ac:dyDescent="0.25">
      <c r="A155" s="63" t="s">
        <v>163</v>
      </c>
      <c r="B155" s="152" t="s">
        <v>171</v>
      </c>
      <c r="C155" s="87">
        <f>C156+C163+C167</f>
        <v>694332</v>
      </c>
      <c r="D155" s="87">
        <f>D156+D163+D167</f>
        <v>694331.92</v>
      </c>
      <c r="E155" s="87">
        <f>E156+E163+E167</f>
        <v>8.000000000174623E-2</v>
      </c>
      <c r="F155" s="488">
        <f t="shared" si="65"/>
        <v>99.999988478134384</v>
      </c>
      <c r="G155" s="87">
        <f>G156+G163+G167</f>
        <v>694332</v>
      </c>
      <c r="H155" s="87">
        <f>H156+H163+H167</f>
        <v>694331.92</v>
      </c>
      <c r="I155" s="87">
        <f t="shared" si="66"/>
        <v>99.999988478134384</v>
      </c>
      <c r="J155" s="256">
        <f t="shared" si="63"/>
        <v>7.9999999958090484E-2</v>
      </c>
      <c r="K155" s="421">
        <f t="shared" si="64"/>
        <v>694332</v>
      </c>
      <c r="L155" s="256">
        <f t="shared" si="53"/>
        <v>0</v>
      </c>
      <c r="M155" s="421">
        <f t="shared" si="36"/>
        <v>694332</v>
      </c>
      <c r="N155" s="368"/>
      <c r="O155" s="368"/>
      <c r="P155" s="368"/>
      <c r="Q155" s="337"/>
      <c r="R155" s="337"/>
      <c r="S155" s="337"/>
      <c r="T155" s="337"/>
      <c r="U155" s="337"/>
      <c r="V155" s="337"/>
      <c r="W155" s="337"/>
      <c r="X155" s="337"/>
      <c r="Y155" s="337"/>
      <c r="Z155" s="337"/>
      <c r="AA155" s="337"/>
      <c r="AB155" s="337"/>
      <c r="AC155" s="337"/>
      <c r="AD155" s="337"/>
      <c r="AE155" s="337"/>
      <c r="AF155" s="337"/>
      <c r="AG155" s="337"/>
      <c r="AH155" s="337"/>
      <c r="AI155" s="337"/>
      <c r="AJ155" s="337"/>
      <c r="AK155" s="337"/>
      <c r="AL155" s="337"/>
      <c r="AM155" s="337"/>
      <c r="AN155" s="337"/>
      <c r="AO155" s="337"/>
      <c r="AP155" s="337"/>
      <c r="AQ155" s="337"/>
      <c r="AR155" s="337"/>
      <c r="AS155" s="337"/>
      <c r="AT155" s="337"/>
      <c r="AU155" s="337"/>
      <c r="AV155" s="337"/>
      <c r="AW155" s="337"/>
      <c r="AX155" s="337"/>
      <c r="AY155" s="337"/>
      <c r="AZ155" s="337"/>
      <c r="BA155" s="364"/>
      <c r="BB155" s="364"/>
    </row>
    <row r="156" spans="1:54" s="224" customFormat="1" ht="21" customHeight="1" x14ac:dyDescent="0.25">
      <c r="A156" s="123" t="s">
        <v>13</v>
      </c>
      <c r="B156" s="153">
        <v>225</v>
      </c>
      <c r="C156" s="122">
        <f t="shared" ref="C156:G156" si="67">SUM(C157:C162)</f>
        <v>69966</v>
      </c>
      <c r="D156" s="122">
        <f>SUM(D157:D162)</f>
        <v>69965.919999999998</v>
      </c>
      <c r="E156" s="122">
        <f t="shared" si="67"/>
        <v>8.000000000174623E-2</v>
      </c>
      <c r="F156" s="184">
        <f t="shared" si="65"/>
        <v>99.999885658748539</v>
      </c>
      <c r="G156" s="122">
        <f t="shared" si="67"/>
        <v>69966</v>
      </c>
      <c r="H156" s="122">
        <f>SUM(H157:H162)</f>
        <v>69965.919999999998</v>
      </c>
      <c r="I156" s="122">
        <f t="shared" si="66"/>
        <v>99.999885658748539</v>
      </c>
      <c r="J156" s="256">
        <f t="shared" si="63"/>
        <v>8.000000000174623E-2</v>
      </c>
      <c r="K156" s="421">
        <f t="shared" si="64"/>
        <v>69966</v>
      </c>
      <c r="L156" s="256">
        <f t="shared" si="53"/>
        <v>0</v>
      </c>
      <c r="M156" s="421">
        <f t="shared" ref="M156:M233" si="68">K156-L156</f>
        <v>69966</v>
      </c>
      <c r="N156" s="369"/>
      <c r="O156" s="369"/>
      <c r="P156" s="369"/>
      <c r="Q156" s="370"/>
      <c r="R156" s="370"/>
      <c r="S156" s="370"/>
      <c r="T156" s="370"/>
      <c r="U156" s="370"/>
      <c r="V156" s="370"/>
      <c r="W156" s="370"/>
      <c r="X156" s="370"/>
      <c r="Y156" s="370"/>
      <c r="Z156" s="370"/>
      <c r="AA156" s="370"/>
      <c r="AB156" s="370"/>
      <c r="AC156" s="370"/>
      <c r="AD156" s="370"/>
      <c r="AE156" s="370"/>
      <c r="AF156" s="370"/>
      <c r="AG156" s="370"/>
      <c r="AH156" s="370"/>
      <c r="AI156" s="370"/>
      <c r="AJ156" s="370"/>
      <c r="AK156" s="370"/>
      <c r="AL156" s="370"/>
      <c r="AM156" s="370"/>
      <c r="AN156" s="370"/>
      <c r="AO156" s="370"/>
      <c r="AP156" s="370"/>
      <c r="AQ156" s="370"/>
      <c r="AR156" s="370"/>
      <c r="AS156" s="370"/>
      <c r="AT156" s="370"/>
      <c r="AU156" s="370"/>
      <c r="AV156" s="370"/>
      <c r="AW156" s="370"/>
      <c r="AX156" s="370"/>
      <c r="AY156" s="370"/>
      <c r="AZ156" s="370"/>
      <c r="BA156" s="371"/>
      <c r="BB156" s="371"/>
    </row>
    <row r="157" spans="1:54" s="42" customFormat="1" ht="18.75" x14ac:dyDescent="0.3">
      <c r="A157" s="53" t="s">
        <v>79</v>
      </c>
      <c r="B157" s="237">
        <v>2250011</v>
      </c>
      <c r="C157" s="499">
        <v>9295</v>
      </c>
      <c r="D157" s="90">
        <f>H157</f>
        <v>9295</v>
      </c>
      <c r="E157" s="93">
        <f>C157-D157</f>
        <v>0</v>
      </c>
      <c r="F157" s="175">
        <f t="shared" si="65"/>
        <v>100</v>
      </c>
      <c r="G157" s="90">
        <v>9295</v>
      </c>
      <c r="H157" s="90">
        <v>9295</v>
      </c>
      <c r="I157" s="90">
        <f t="shared" si="66"/>
        <v>100</v>
      </c>
      <c r="J157" s="256">
        <f t="shared" si="63"/>
        <v>0</v>
      </c>
      <c r="K157" s="421">
        <f t="shared" si="64"/>
        <v>9295</v>
      </c>
      <c r="L157" s="256">
        <f t="shared" si="53"/>
        <v>0</v>
      </c>
      <c r="M157" s="421">
        <f t="shared" si="68"/>
        <v>9295</v>
      </c>
      <c r="N157" s="412"/>
      <c r="O157" s="412"/>
      <c r="P157" s="412"/>
      <c r="Q157" s="405"/>
      <c r="R157" s="405"/>
      <c r="S157" s="405"/>
      <c r="T157" s="405"/>
      <c r="U157" s="405"/>
      <c r="V157" s="405"/>
      <c r="W157" s="405"/>
      <c r="X157" s="332"/>
      <c r="Y157" s="332"/>
      <c r="Z157" s="332"/>
      <c r="AA157" s="332"/>
      <c r="AB157" s="332"/>
      <c r="AC157" s="332"/>
      <c r="AD157" s="332"/>
      <c r="AE157" s="332"/>
      <c r="AF157" s="332"/>
      <c r="AG157" s="332"/>
      <c r="AH157" s="332"/>
      <c r="AI157" s="332"/>
      <c r="AJ157" s="332"/>
      <c r="AK157" s="332"/>
      <c r="AL157" s="332"/>
      <c r="AM157" s="332"/>
      <c r="AN157" s="332"/>
      <c r="AO157" s="332"/>
      <c r="AP157" s="332"/>
      <c r="AQ157" s="332"/>
      <c r="AR157" s="332"/>
      <c r="AS157" s="332"/>
      <c r="AT157" s="332"/>
      <c r="AU157" s="332"/>
      <c r="AV157" s="332"/>
      <c r="AW157" s="332"/>
      <c r="AX157" s="332"/>
      <c r="AY157" s="332"/>
      <c r="AZ157" s="332"/>
      <c r="BA157" s="333"/>
      <c r="BB157" s="333"/>
    </row>
    <row r="158" spans="1:54" s="45" customFormat="1" ht="18.75" x14ac:dyDescent="0.3">
      <c r="A158" s="53" t="s">
        <v>80</v>
      </c>
      <c r="B158" s="242">
        <v>2250103</v>
      </c>
      <c r="C158" s="499"/>
      <c r="D158" s="90">
        <f t="shared" ref="D158:D162" si="69">H158</f>
        <v>0</v>
      </c>
      <c r="E158" s="93">
        <f t="shared" ref="E158:E162" si="70">C158-D158</f>
        <v>0</v>
      </c>
      <c r="F158" s="175" t="e">
        <f t="shared" si="65"/>
        <v>#DIV/0!</v>
      </c>
      <c r="G158" s="91">
        <v>0</v>
      </c>
      <c r="H158" s="91"/>
      <c r="I158" s="90" t="e">
        <f t="shared" si="66"/>
        <v>#DIV/0!</v>
      </c>
      <c r="J158" s="256">
        <f t="shared" si="63"/>
        <v>0</v>
      </c>
      <c r="K158" s="421">
        <f t="shared" si="64"/>
        <v>0</v>
      </c>
      <c r="L158" s="256">
        <f t="shared" si="53"/>
        <v>0</v>
      </c>
      <c r="M158" s="421">
        <f t="shared" si="68"/>
        <v>0</v>
      </c>
      <c r="N158" s="413"/>
      <c r="O158" s="413"/>
      <c r="P158" s="413"/>
      <c r="Q158" s="406"/>
      <c r="R158" s="406"/>
      <c r="S158" s="406"/>
      <c r="T158" s="406"/>
      <c r="U158" s="406"/>
      <c r="V158" s="406"/>
      <c r="W158" s="406"/>
      <c r="X158" s="334"/>
      <c r="Y158" s="334"/>
      <c r="Z158" s="334"/>
      <c r="AA158" s="334"/>
      <c r="AB158" s="334"/>
      <c r="AC158" s="334"/>
      <c r="AD158" s="334"/>
      <c r="AE158" s="334"/>
      <c r="AF158" s="334"/>
      <c r="AG158" s="334"/>
      <c r="AH158" s="334"/>
      <c r="AI158" s="334"/>
      <c r="AJ158" s="334"/>
      <c r="AK158" s="334"/>
      <c r="AL158" s="334"/>
      <c r="AM158" s="334"/>
      <c r="AN158" s="334"/>
      <c r="AO158" s="334"/>
      <c r="AP158" s="334"/>
      <c r="AQ158" s="334"/>
      <c r="AR158" s="334"/>
      <c r="AS158" s="334"/>
      <c r="AT158" s="334"/>
      <c r="AU158" s="334"/>
      <c r="AV158" s="334"/>
      <c r="AW158" s="334"/>
      <c r="AX158" s="334"/>
      <c r="AY158" s="334"/>
      <c r="AZ158" s="334"/>
      <c r="BA158" s="335"/>
      <c r="BB158" s="335"/>
    </row>
    <row r="159" spans="1:54" s="45" customFormat="1" ht="18.75" x14ac:dyDescent="0.3">
      <c r="A159" s="105" t="s">
        <v>81</v>
      </c>
      <c r="B159" s="242">
        <v>2250105</v>
      </c>
      <c r="C159" s="500"/>
      <c r="D159" s="90">
        <f t="shared" si="69"/>
        <v>0</v>
      </c>
      <c r="E159" s="93">
        <f t="shared" si="70"/>
        <v>0</v>
      </c>
      <c r="F159" s="175" t="e">
        <f t="shared" si="65"/>
        <v>#DIV/0!</v>
      </c>
      <c r="G159" s="91">
        <v>0</v>
      </c>
      <c r="H159" s="91"/>
      <c r="I159" s="90" t="e">
        <f t="shared" si="66"/>
        <v>#DIV/0!</v>
      </c>
      <c r="J159" s="256">
        <f t="shared" si="63"/>
        <v>0</v>
      </c>
      <c r="K159" s="421">
        <f t="shared" si="64"/>
        <v>0</v>
      </c>
      <c r="L159" s="256">
        <f t="shared" si="53"/>
        <v>0</v>
      </c>
      <c r="M159" s="421">
        <f t="shared" si="68"/>
        <v>0</v>
      </c>
      <c r="N159" s="413"/>
      <c r="O159" s="413"/>
      <c r="P159" s="413"/>
      <c r="Q159" s="406"/>
      <c r="R159" s="406"/>
      <c r="S159" s="406"/>
      <c r="T159" s="406"/>
      <c r="U159" s="406"/>
      <c r="V159" s="406"/>
      <c r="W159" s="406"/>
      <c r="X159" s="334"/>
      <c r="Y159" s="334"/>
      <c r="Z159" s="334"/>
      <c r="AA159" s="334"/>
      <c r="AB159" s="334"/>
      <c r="AC159" s="334"/>
      <c r="AD159" s="334"/>
      <c r="AE159" s="334"/>
      <c r="AF159" s="334"/>
      <c r="AG159" s="334"/>
      <c r="AH159" s="334"/>
      <c r="AI159" s="334"/>
      <c r="AJ159" s="334"/>
      <c r="AK159" s="334"/>
      <c r="AL159" s="334"/>
      <c r="AM159" s="334"/>
      <c r="AN159" s="334"/>
      <c r="AO159" s="334"/>
      <c r="AP159" s="334"/>
      <c r="AQ159" s="334"/>
      <c r="AR159" s="334"/>
      <c r="AS159" s="334"/>
      <c r="AT159" s="334"/>
      <c r="AU159" s="334"/>
      <c r="AV159" s="334"/>
      <c r="AW159" s="334"/>
      <c r="AX159" s="334"/>
      <c r="AY159" s="334"/>
      <c r="AZ159" s="334"/>
      <c r="BA159" s="335"/>
      <c r="BB159" s="335"/>
    </row>
    <row r="160" spans="1:54" s="45" customFormat="1" ht="31.5" x14ac:dyDescent="0.3">
      <c r="A160" s="105" t="s">
        <v>50</v>
      </c>
      <c r="B160" s="242">
        <v>2250106</v>
      </c>
      <c r="C160" s="500"/>
      <c r="D160" s="90">
        <f t="shared" si="69"/>
        <v>0</v>
      </c>
      <c r="E160" s="93">
        <f t="shared" si="70"/>
        <v>0</v>
      </c>
      <c r="F160" s="175" t="e">
        <f t="shared" si="65"/>
        <v>#DIV/0!</v>
      </c>
      <c r="G160" s="91">
        <v>0</v>
      </c>
      <c r="H160" s="91"/>
      <c r="I160" s="90" t="e">
        <f t="shared" si="66"/>
        <v>#DIV/0!</v>
      </c>
      <c r="J160" s="256"/>
      <c r="K160" s="421"/>
      <c r="L160" s="256">
        <f t="shared" si="53"/>
        <v>0</v>
      </c>
      <c r="M160" s="421"/>
      <c r="N160" s="413"/>
      <c r="O160" s="413"/>
      <c r="P160" s="413"/>
      <c r="Q160" s="406"/>
      <c r="R160" s="406"/>
      <c r="S160" s="406"/>
      <c r="T160" s="406"/>
      <c r="U160" s="406"/>
      <c r="V160" s="406"/>
      <c r="W160" s="406"/>
      <c r="X160" s="334"/>
      <c r="Y160" s="334"/>
      <c r="Z160" s="334"/>
      <c r="AA160" s="334"/>
      <c r="AB160" s="334"/>
      <c r="AC160" s="334"/>
      <c r="AD160" s="334"/>
      <c r="AE160" s="334"/>
      <c r="AF160" s="334"/>
      <c r="AG160" s="334"/>
      <c r="AH160" s="334"/>
      <c r="AI160" s="334"/>
      <c r="AJ160" s="334"/>
      <c r="AK160" s="334"/>
      <c r="AL160" s="334"/>
      <c r="AM160" s="334"/>
      <c r="AN160" s="334"/>
      <c r="AO160" s="334"/>
      <c r="AP160" s="334"/>
      <c r="AQ160" s="334"/>
      <c r="AR160" s="334"/>
      <c r="AS160" s="334"/>
      <c r="AT160" s="334"/>
      <c r="AU160" s="334"/>
      <c r="AV160" s="334"/>
      <c r="AW160" s="334"/>
      <c r="AX160" s="334"/>
      <c r="AY160" s="334"/>
      <c r="AZ160" s="334"/>
      <c r="BA160" s="335"/>
      <c r="BB160" s="335"/>
    </row>
    <row r="161" spans="1:54" s="94" customFormat="1" ht="18.75" x14ac:dyDescent="0.3">
      <c r="A161" s="105" t="s">
        <v>82</v>
      </c>
      <c r="B161" s="242">
        <v>2250124</v>
      </c>
      <c r="C161" s="499">
        <v>60671</v>
      </c>
      <c r="D161" s="90">
        <f t="shared" si="69"/>
        <v>60670.92</v>
      </c>
      <c r="E161" s="93">
        <f t="shared" si="70"/>
        <v>8.000000000174623E-2</v>
      </c>
      <c r="F161" s="175">
        <f t="shared" si="65"/>
        <v>99.999868141286612</v>
      </c>
      <c r="G161" s="93">
        <f>C161</f>
        <v>60671</v>
      </c>
      <c r="H161" s="93">
        <v>60670.92</v>
      </c>
      <c r="I161" s="90">
        <f t="shared" si="66"/>
        <v>99.999868141286612</v>
      </c>
      <c r="J161" s="256">
        <f t="shared" ref="J161:J174" si="71">G161-H161</f>
        <v>8.000000000174623E-2</v>
      </c>
      <c r="K161" s="421">
        <f t="shared" ref="K161:K174" si="72">C161</f>
        <v>60671</v>
      </c>
      <c r="L161" s="256">
        <f t="shared" si="53"/>
        <v>0</v>
      </c>
      <c r="M161" s="421">
        <f t="shared" si="68"/>
        <v>60671</v>
      </c>
      <c r="N161" s="418"/>
      <c r="O161" s="418"/>
      <c r="P161" s="418"/>
      <c r="Q161" s="410"/>
      <c r="R161" s="410"/>
      <c r="S161" s="410"/>
      <c r="T161" s="410"/>
      <c r="U161" s="410"/>
      <c r="V161" s="410"/>
      <c r="W161" s="410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358"/>
      <c r="AP161" s="358"/>
      <c r="AQ161" s="358"/>
      <c r="AR161" s="358"/>
      <c r="AS161" s="358"/>
      <c r="AT161" s="358"/>
      <c r="AU161" s="358"/>
      <c r="AV161" s="358"/>
      <c r="AW161" s="358"/>
      <c r="AX161" s="358"/>
      <c r="AY161" s="358"/>
      <c r="AZ161" s="358"/>
      <c r="BA161" s="359"/>
      <c r="BB161" s="359"/>
    </row>
    <row r="162" spans="1:54" s="94" customFormat="1" ht="31.5" x14ac:dyDescent="0.3">
      <c r="A162" s="105" t="s">
        <v>83</v>
      </c>
      <c r="B162" s="242">
        <v>2250194</v>
      </c>
      <c r="C162" s="500">
        <v>0</v>
      </c>
      <c r="D162" s="90">
        <f t="shared" si="69"/>
        <v>0</v>
      </c>
      <c r="E162" s="93">
        <f t="shared" si="70"/>
        <v>0</v>
      </c>
      <c r="F162" s="175" t="e">
        <f t="shared" si="65"/>
        <v>#DIV/0!</v>
      </c>
      <c r="G162" s="93">
        <v>0</v>
      </c>
      <c r="H162" s="93"/>
      <c r="I162" s="90" t="e">
        <f t="shared" si="66"/>
        <v>#DIV/0!</v>
      </c>
      <c r="J162" s="256">
        <f t="shared" si="71"/>
        <v>0</v>
      </c>
      <c r="K162" s="421">
        <f t="shared" si="72"/>
        <v>0</v>
      </c>
      <c r="L162" s="256">
        <f t="shared" si="53"/>
        <v>0</v>
      </c>
      <c r="M162" s="421">
        <f t="shared" si="68"/>
        <v>0</v>
      </c>
      <c r="N162" s="418"/>
      <c r="O162" s="418"/>
      <c r="P162" s="418"/>
      <c r="Q162" s="410"/>
      <c r="R162" s="410"/>
      <c r="S162" s="410"/>
      <c r="T162" s="410"/>
      <c r="U162" s="410"/>
      <c r="V162" s="410"/>
      <c r="W162" s="410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358"/>
      <c r="AP162" s="358"/>
      <c r="AQ162" s="358"/>
      <c r="AR162" s="358"/>
      <c r="AS162" s="358"/>
      <c r="AT162" s="358"/>
      <c r="AU162" s="358"/>
      <c r="AV162" s="358"/>
      <c r="AW162" s="358"/>
      <c r="AX162" s="358"/>
      <c r="AY162" s="358"/>
      <c r="AZ162" s="358"/>
      <c r="BA162" s="359"/>
      <c r="BB162" s="359"/>
    </row>
    <row r="163" spans="1:54" s="64" customFormat="1" ht="21.75" customHeight="1" x14ac:dyDescent="0.3">
      <c r="A163" s="121" t="s">
        <v>15</v>
      </c>
      <c r="B163" s="154">
        <v>226</v>
      </c>
      <c r="C163" s="122">
        <f>SUM(C164:C166)</f>
        <v>615616</v>
      </c>
      <c r="D163" s="122">
        <f>SUM(D164:D166)</f>
        <v>615616</v>
      </c>
      <c r="E163" s="122">
        <f>SUM(E164:E166)</f>
        <v>0</v>
      </c>
      <c r="F163" s="184">
        <f t="shared" si="65"/>
        <v>100</v>
      </c>
      <c r="G163" s="122">
        <f>SUM(G164:G166)</f>
        <v>615616</v>
      </c>
      <c r="H163" s="122">
        <f>SUM(H164:H166)</f>
        <v>615616</v>
      </c>
      <c r="I163" s="122">
        <f t="shared" si="66"/>
        <v>100</v>
      </c>
      <c r="J163" s="256">
        <f t="shared" si="71"/>
        <v>0</v>
      </c>
      <c r="K163" s="421">
        <f t="shared" si="72"/>
        <v>615616</v>
      </c>
      <c r="L163" s="256">
        <f t="shared" si="53"/>
        <v>0</v>
      </c>
      <c r="M163" s="421">
        <f t="shared" si="68"/>
        <v>615616</v>
      </c>
      <c r="N163" s="372"/>
      <c r="O163" s="372"/>
      <c r="P163" s="372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356"/>
      <c r="AP163" s="356"/>
      <c r="AQ163" s="356"/>
      <c r="AR163" s="356"/>
      <c r="AS163" s="356"/>
      <c r="AT163" s="356"/>
      <c r="AU163" s="356"/>
      <c r="AV163" s="356"/>
      <c r="AW163" s="356"/>
      <c r="AX163" s="356"/>
      <c r="AY163" s="356"/>
      <c r="AZ163" s="356"/>
      <c r="BA163" s="373"/>
      <c r="BB163" s="373"/>
    </row>
    <row r="164" spans="1:54" s="94" customFormat="1" ht="18.75" x14ac:dyDescent="0.3">
      <c r="A164" s="65" t="s">
        <v>84</v>
      </c>
      <c r="B164" s="241">
        <v>2260094</v>
      </c>
      <c r="C164" s="500"/>
      <c r="D164" s="93">
        <f>H164</f>
        <v>0</v>
      </c>
      <c r="E164" s="93">
        <f t="shared" ref="E164:E166" si="73">C164-D164</f>
        <v>0</v>
      </c>
      <c r="F164" s="175" t="e">
        <f t="shared" si="65"/>
        <v>#DIV/0!</v>
      </c>
      <c r="G164" s="93">
        <v>0</v>
      </c>
      <c r="H164" s="93"/>
      <c r="I164" s="93" t="e">
        <f t="shared" si="66"/>
        <v>#DIV/0!</v>
      </c>
      <c r="J164" s="256">
        <f t="shared" si="71"/>
        <v>0</v>
      </c>
      <c r="K164" s="421">
        <f t="shared" si="72"/>
        <v>0</v>
      </c>
      <c r="L164" s="256">
        <f t="shared" si="53"/>
        <v>0</v>
      </c>
      <c r="M164" s="421">
        <f t="shared" si="68"/>
        <v>0</v>
      </c>
      <c r="N164" s="418"/>
      <c r="O164" s="418"/>
      <c r="P164" s="418"/>
      <c r="Q164" s="410"/>
      <c r="R164" s="410"/>
      <c r="S164" s="410"/>
      <c r="T164" s="410"/>
      <c r="U164" s="410"/>
      <c r="V164" s="410"/>
      <c r="W164" s="410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358"/>
      <c r="AP164" s="358"/>
      <c r="AQ164" s="358"/>
      <c r="AR164" s="358"/>
      <c r="AS164" s="358"/>
      <c r="AT164" s="358"/>
      <c r="AU164" s="358"/>
      <c r="AV164" s="358"/>
      <c r="AW164" s="358"/>
      <c r="AX164" s="358"/>
      <c r="AY164" s="358"/>
      <c r="AZ164" s="358"/>
      <c r="BA164" s="359"/>
      <c r="BB164" s="359"/>
    </row>
    <row r="165" spans="1:54" s="94" customFormat="1" ht="21" customHeight="1" x14ac:dyDescent="0.3">
      <c r="A165" s="61" t="s">
        <v>85</v>
      </c>
      <c r="B165" s="244">
        <v>2260101</v>
      </c>
      <c r="C165" s="500">
        <v>20616</v>
      </c>
      <c r="D165" s="93">
        <f>H165</f>
        <v>20616</v>
      </c>
      <c r="E165" s="93">
        <f t="shared" si="73"/>
        <v>0</v>
      </c>
      <c r="F165" s="175">
        <f t="shared" si="65"/>
        <v>100</v>
      </c>
      <c r="G165" s="93">
        <f>C165</f>
        <v>20616</v>
      </c>
      <c r="H165" s="93">
        <v>20616</v>
      </c>
      <c r="I165" s="93">
        <f t="shared" si="66"/>
        <v>100</v>
      </c>
      <c r="J165" s="256">
        <f t="shared" si="71"/>
        <v>0</v>
      </c>
      <c r="K165" s="421">
        <f t="shared" si="72"/>
        <v>20616</v>
      </c>
      <c r="L165" s="256">
        <f t="shared" si="53"/>
        <v>0</v>
      </c>
      <c r="M165" s="421">
        <f t="shared" si="68"/>
        <v>20616</v>
      </c>
      <c r="N165" s="418"/>
      <c r="O165" s="418"/>
      <c r="P165" s="418"/>
      <c r="Q165" s="410"/>
      <c r="R165" s="410"/>
      <c r="S165" s="410"/>
      <c r="T165" s="410"/>
      <c r="U165" s="410"/>
      <c r="V165" s="410"/>
      <c r="W165" s="410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358"/>
      <c r="AP165" s="358"/>
      <c r="AQ165" s="358"/>
      <c r="AR165" s="358"/>
      <c r="AS165" s="358"/>
      <c r="AT165" s="358"/>
      <c r="AU165" s="358"/>
      <c r="AV165" s="358"/>
      <c r="AW165" s="358"/>
      <c r="AX165" s="358"/>
      <c r="AY165" s="358"/>
      <c r="AZ165" s="358"/>
      <c r="BA165" s="359"/>
      <c r="BB165" s="359"/>
    </row>
    <row r="166" spans="1:54" s="94" customFormat="1" ht="31.5" x14ac:dyDescent="0.3">
      <c r="A166" s="47" t="s">
        <v>86</v>
      </c>
      <c r="B166" s="241">
        <v>2260204</v>
      </c>
      <c r="C166" s="500">
        <f>0+595000</f>
        <v>595000</v>
      </c>
      <c r="D166" s="93">
        <f>H166</f>
        <v>595000</v>
      </c>
      <c r="E166" s="93">
        <f t="shared" si="73"/>
        <v>0</v>
      </c>
      <c r="F166" s="175">
        <f t="shared" si="65"/>
        <v>100</v>
      </c>
      <c r="G166" s="93">
        <v>595000</v>
      </c>
      <c r="H166" s="93">
        <v>595000</v>
      </c>
      <c r="I166" s="93">
        <f t="shared" si="66"/>
        <v>100</v>
      </c>
      <c r="J166" s="256">
        <f t="shared" si="71"/>
        <v>0</v>
      </c>
      <c r="K166" s="421">
        <f t="shared" si="72"/>
        <v>595000</v>
      </c>
      <c r="L166" s="256">
        <f t="shared" si="53"/>
        <v>0</v>
      </c>
      <c r="M166" s="421">
        <f t="shared" si="68"/>
        <v>595000</v>
      </c>
      <c r="N166" s="418"/>
      <c r="O166" s="418"/>
      <c r="P166" s="418"/>
      <c r="Q166" s="410"/>
      <c r="R166" s="410"/>
      <c r="S166" s="410"/>
      <c r="T166" s="410"/>
      <c r="U166" s="410"/>
      <c r="V166" s="410"/>
      <c r="W166" s="410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358"/>
      <c r="AP166" s="358"/>
      <c r="AQ166" s="358"/>
      <c r="AR166" s="358"/>
      <c r="AS166" s="358"/>
      <c r="AT166" s="358"/>
      <c r="AU166" s="358"/>
      <c r="AV166" s="358"/>
      <c r="AW166" s="358"/>
      <c r="AX166" s="358"/>
      <c r="AY166" s="358"/>
      <c r="AZ166" s="358"/>
      <c r="BA166" s="359"/>
      <c r="BB166" s="359"/>
    </row>
    <row r="167" spans="1:54" s="221" customFormat="1" ht="26.25" customHeight="1" x14ac:dyDescent="0.25">
      <c r="A167" s="218" t="s">
        <v>24</v>
      </c>
      <c r="B167" s="226">
        <v>340</v>
      </c>
      <c r="C167" s="220">
        <f>C168</f>
        <v>8750</v>
      </c>
      <c r="D167" s="220">
        <f>D168</f>
        <v>8750</v>
      </c>
      <c r="E167" s="220">
        <f>E168</f>
        <v>0</v>
      </c>
      <c r="F167" s="185">
        <f t="shared" si="65"/>
        <v>100</v>
      </c>
      <c r="G167" s="220">
        <f>G168</f>
        <v>8750</v>
      </c>
      <c r="H167" s="220">
        <f>H168</f>
        <v>8750</v>
      </c>
      <c r="I167" s="220">
        <f t="shared" si="66"/>
        <v>100</v>
      </c>
      <c r="J167" s="256">
        <f t="shared" si="71"/>
        <v>0</v>
      </c>
      <c r="K167" s="421">
        <f t="shared" si="72"/>
        <v>8750</v>
      </c>
      <c r="L167" s="256">
        <f t="shared" si="53"/>
        <v>0</v>
      </c>
      <c r="M167" s="421">
        <f t="shared" si="68"/>
        <v>8750</v>
      </c>
      <c r="N167" s="348"/>
      <c r="O167" s="348"/>
      <c r="P167" s="348"/>
      <c r="Q167" s="349"/>
      <c r="R167" s="349"/>
      <c r="S167" s="349"/>
      <c r="T167" s="349"/>
      <c r="U167" s="349"/>
      <c r="V167" s="349"/>
      <c r="W167" s="349"/>
      <c r="X167" s="349"/>
      <c r="Y167" s="349"/>
      <c r="Z167" s="349"/>
      <c r="AA167" s="349"/>
      <c r="AB167" s="349"/>
      <c r="AC167" s="349"/>
      <c r="AD167" s="349"/>
      <c r="AE167" s="349"/>
      <c r="AF167" s="349"/>
      <c r="AG167" s="349"/>
      <c r="AH167" s="349"/>
      <c r="AI167" s="349"/>
      <c r="AJ167" s="349"/>
      <c r="AK167" s="349"/>
      <c r="AL167" s="349"/>
      <c r="AM167" s="349"/>
      <c r="AN167" s="349"/>
      <c r="AO167" s="349"/>
      <c r="AP167" s="349"/>
      <c r="AQ167" s="349"/>
      <c r="AR167" s="349"/>
      <c r="AS167" s="349"/>
      <c r="AT167" s="349"/>
      <c r="AU167" s="349"/>
      <c r="AV167" s="349"/>
      <c r="AW167" s="349"/>
      <c r="AX167" s="349"/>
      <c r="AY167" s="349"/>
      <c r="AZ167" s="349"/>
      <c r="BA167" s="350"/>
      <c r="BB167" s="350"/>
    </row>
    <row r="168" spans="1:54" s="58" customFormat="1" ht="16.5" customHeight="1" x14ac:dyDescent="0.25">
      <c r="A168" s="123"/>
      <c r="B168" s="153">
        <v>346</v>
      </c>
      <c r="C168" s="122">
        <f>SUM(C169:C172)</f>
        <v>8750</v>
      </c>
      <c r="D168" s="122">
        <f t="shared" ref="D168:E168" si="74">SUM(D169:D172)</f>
        <v>8750</v>
      </c>
      <c r="E168" s="122">
        <f t="shared" si="74"/>
        <v>0</v>
      </c>
      <c r="F168" s="184">
        <f t="shared" si="65"/>
        <v>100</v>
      </c>
      <c r="G168" s="122">
        <f>SUM(G169:G172)</f>
        <v>8750</v>
      </c>
      <c r="H168" s="122">
        <f>SUM(H169:H172)</f>
        <v>8750</v>
      </c>
      <c r="I168" s="122">
        <f t="shared" si="66"/>
        <v>100</v>
      </c>
      <c r="J168" s="256">
        <f t="shared" si="71"/>
        <v>0</v>
      </c>
      <c r="K168" s="421">
        <f t="shared" si="72"/>
        <v>8750</v>
      </c>
      <c r="L168" s="256">
        <f t="shared" si="53"/>
        <v>0</v>
      </c>
      <c r="M168" s="421">
        <f t="shared" si="68"/>
        <v>8750</v>
      </c>
      <c r="N168" s="351"/>
      <c r="O168" s="351"/>
      <c r="P168" s="351"/>
      <c r="Q168" s="330"/>
      <c r="R168" s="330"/>
      <c r="S168" s="330"/>
      <c r="T168" s="330"/>
      <c r="U168" s="330"/>
      <c r="V168" s="330"/>
      <c r="W168" s="330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30"/>
      <c r="AI168" s="330"/>
      <c r="AJ168" s="330"/>
      <c r="AK168" s="330"/>
      <c r="AL168" s="330"/>
      <c r="AM168" s="330"/>
      <c r="AN168" s="330"/>
      <c r="AO168" s="330"/>
      <c r="AP168" s="330"/>
      <c r="AQ168" s="330"/>
      <c r="AR168" s="330"/>
      <c r="AS168" s="330"/>
      <c r="AT168" s="330"/>
      <c r="AU168" s="330"/>
      <c r="AV168" s="330"/>
      <c r="AW168" s="330"/>
      <c r="AX168" s="330"/>
      <c r="AY168" s="330"/>
      <c r="AZ168" s="330"/>
      <c r="BA168" s="352"/>
      <c r="BB168" s="352"/>
    </row>
    <row r="169" spans="1:54" s="42" customFormat="1" ht="18.75" x14ac:dyDescent="0.3">
      <c r="A169" s="36" t="s">
        <v>87</v>
      </c>
      <c r="B169" s="241">
        <v>3460008</v>
      </c>
      <c r="C169" s="500">
        <v>8750</v>
      </c>
      <c r="D169" s="90">
        <f>H169</f>
        <v>8750</v>
      </c>
      <c r="E169" s="93">
        <f t="shared" ref="E169:E171" si="75">C169-D169</f>
        <v>0</v>
      </c>
      <c r="F169" s="175">
        <f t="shared" si="65"/>
        <v>100</v>
      </c>
      <c r="G169" s="90">
        <v>8750</v>
      </c>
      <c r="H169" s="90">
        <v>8750</v>
      </c>
      <c r="I169" s="90">
        <f t="shared" si="66"/>
        <v>100</v>
      </c>
      <c r="J169" s="256">
        <f t="shared" si="71"/>
        <v>0</v>
      </c>
      <c r="K169" s="421">
        <f t="shared" si="72"/>
        <v>8750</v>
      </c>
      <c r="L169" s="256">
        <f t="shared" si="53"/>
        <v>0</v>
      </c>
      <c r="M169" s="421">
        <f t="shared" si="68"/>
        <v>8750</v>
      </c>
      <c r="N169" s="412"/>
      <c r="O169" s="412"/>
      <c r="P169" s="412"/>
      <c r="Q169" s="405"/>
      <c r="R169" s="405"/>
      <c r="S169" s="405"/>
      <c r="T169" s="405"/>
      <c r="U169" s="405"/>
      <c r="V169" s="405"/>
      <c r="W169" s="405"/>
      <c r="X169" s="332"/>
      <c r="Y169" s="332"/>
      <c r="Z169" s="332"/>
      <c r="AA169" s="332"/>
      <c r="AB169" s="332"/>
      <c r="AC169" s="332"/>
      <c r="AD169" s="332"/>
      <c r="AE169" s="332"/>
      <c r="AF169" s="332"/>
      <c r="AG169" s="332"/>
      <c r="AH169" s="332"/>
      <c r="AI169" s="332"/>
      <c r="AJ169" s="332"/>
      <c r="AK169" s="332"/>
      <c r="AL169" s="332"/>
      <c r="AM169" s="332"/>
      <c r="AN169" s="332"/>
      <c r="AO169" s="332"/>
      <c r="AP169" s="332"/>
      <c r="AQ169" s="332"/>
      <c r="AR169" s="332"/>
      <c r="AS169" s="332"/>
      <c r="AT169" s="332"/>
      <c r="AU169" s="332"/>
      <c r="AV169" s="332"/>
      <c r="AW169" s="332"/>
      <c r="AX169" s="332"/>
      <c r="AY169" s="332"/>
      <c r="AZ169" s="332"/>
      <c r="BA169" s="333"/>
      <c r="BB169" s="333"/>
    </row>
    <row r="170" spans="1:54" s="42" customFormat="1" ht="18.75" x14ac:dyDescent="0.3">
      <c r="A170" s="36" t="s">
        <v>88</v>
      </c>
      <c r="B170" s="241">
        <v>3460013</v>
      </c>
      <c r="C170" s="500"/>
      <c r="D170" s="90">
        <f>H170</f>
        <v>0</v>
      </c>
      <c r="E170" s="93">
        <f t="shared" si="75"/>
        <v>0</v>
      </c>
      <c r="F170" s="175" t="e">
        <f t="shared" si="65"/>
        <v>#DIV/0!</v>
      </c>
      <c r="G170" s="90">
        <v>0</v>
      </c>
      <c r="H170" s="90"/>
      <c r="I170" s="90" t="e">
        <f t="shared" si="66"/>
        <v>#DIV/0!</v>
      </c>
      <c r="J170" s="256">
        <f t="shared" si="71"/>
        <v>0</v>
      </c>
      <c r="K170" s="421">
        <f t="shared" si="72"/>
        <v>0</v>
      </c>
      <c r="L170" s="256">
        <f t="shared" si="53"/>
        <v>0</v>
      </c>
      <c r="M170" s="421">
        <f t="shared" si="68"/>
        <v>0</v>
      </c>
      <c r="N170" s="412"/>
      <c r="O170" s="412"/>
      <c r="P170" s="412"/>
      <c r="Q170" s="405"/>
      <c r="R170" s="405"/>
      <c r="S170" s="405"/>
      <c r="T170" s="405"/>
      <c r="U170" s="405"/>
      <c r="V170" s="405"/>
      <c r="W170" s="405"/>
      <c r="X170" s="332"/>
      <c r="Y170" s="332"/>
      <c r="Z170" s="332"/>
      <c r="AA170" s="332"/>
      <c r="AB170" s="332"/>
      <c r="AC170" s="332"/>
      <c r="AD170" s="332"/>
      <c r="AE170" s="332"/>
      <c r="AF170" s="332"/>
      <c r="AG170" s="332"/>
      <c r="AH170" s="332"/>
      <c r="AI170" s="332"/>
      <c r="AJ170" s="332"/>
      <c r="AK170" s="332"/>
      <c r="AL170" s="332"/>
      <c r="AM170" s="332"/>
      <c r="AN170" s="332"/>
      <c r="AO170" s="332"/>
      <c r="AP170" s="332"/>
      <c r="AQ170" s="332"/>
      <c r="AR170" s="332"/>
      <c r="AS170" s="332"/>
      <c r="AT170" s="332"/>
      <c r="AU170" s="332"/>
      <c r="AV170" s="332"/>
      <c r="AW170" s="332"/>
      <c r="AX170" s="332"/>
      <c r="AY170" s="332"/>
      <c r="AZ170" s="332"/>
      <c r="BA170" s="333"/>
      <c r="BB170" s="333"/>
    </row>
    <row r="171" spans="1:54" s="42" customFormat="1" ht="69" customHeight="1" x14ac:dyDescent="0.3">
      <c r="A171" s="62" t="s">
        <v>75</v>
      </c>
      <c r="B171" s="241">
        <v>3460024</v>
      </c>
      <c r="C171" s="500"/>
      <c r="D171" s="90">
        <f>H171</f>
        <v>0</v>
      </c>
      <c r="E171" s="93">
        <f t="shared" si="75"/>
        <v>0</v>
      </c>
      <c r="F171" s="175" t="e">
        <f t="shared" si="65"/>
        <v>#DIV/0!</v>
      </c>
      <c r="G171" s="90">
        <v>0</v>
      </c>
      <c r="H171" s="90"/>
      <c r="I171" s="90" t="e">
        <f t="shared" si="66"/>
        <v>#DIV/0!</v>
      </c>
      <c r="J171" s="256">
        <f t="shared" si="71"/>
        <v>0</v>
      </c>
      <c r="K171" s="421">
        <f t="shared" si="72"/>
        <v>0</v>
      </c>
      <c r="L171" s="256">
        <f t="shared" si="53"/>
        <v>0</v>
      </c>
      <c r="M171" s="421">
        <f t="shared" si="68"/>
        <v>0</v>
      </c>
      <c r="N171" s="412"/>
      <c r="O171" s="412"/>
      <c r="P171" s="412"/>
      <c r="Q171" s="405"/>
      <c r="R171" s="405"/>
      <c r="S171" s="405"/>
      <c r="T171" s="405"/>
      <c r="U171" s="405"/>
      <c r="V171" s="405"/>
      <c r="W171" s="405"/>
      <c r="X171" s="332"/>
      <c r="Y171" s="332"/>
      <c r="Z171" s="332"/>
      <c r="AA171" s="332"/>
      <c r="AB171" s="332"/>
      <c r="AC171" s="332"/>
      <c r="AD171" s="332"/>
      <c r="AE171" s="332"/>
      <c r="AF171" s="332"/>
      <c r="AG171" s="332"/>
      <c r="AH171" s="332"/>
      <c r="AI171" s="332"/>
      <c r="AJ171" s="332"/>
      <c r="AK171" s="332"/>
      <c r="AL171" s="332"/>
      <c r="AM171" s="332"/>
      <c r="AN171" s="332"/>
      <c r="AO171" s="332"/>
      <c r="AP171" s="332"/>
      <c r="AQ171" s="332"/>
      <c r="AR171" s="332"/>
      <c r="AS171" s="332"/>
      <c r="AT171" s="332"/>
      <c r="AU171" s="332"/>
      <c r="AV171" s="332"/>
      <c r="AW171" s="332"/>
      <c r="AX171" s="332"/>
      <c r="AY171" s="332"/>
      <c r="AZ171" s="332"/>
      <c r="BA171" s="333"/>
      <c r="BB171" s="333"/>
    </row>
    <row r="172" spans="1:54" s="42" customFormat="1" ht="35.25" customHeight="1" x14ac:dyDescent="0.3">
      <c r="A172" s="62" t="s">
        <v>76</v>
      </c>
      <c r="B172" s="241">
        <v>3460030</v>
      </c>
      <c r="C172" s="500"/>
      <c r="D172" s="90"/>
      <c r="E172" s="93"/>
      <c r="F172" s="175"/>
      <c r="G172" s="90"/>
      <c r="H172" s="90"/>
      <c r="I172" s="90"/>
      <c r="J172" s="256"/>
      <c r="K172" s="421"/>
      <c r="L172" s="256">
        <f t="shared" si="53"/>
        <v>0</v>
      </c>
      <c r="M172" s="421"/>
      <c r="N172" s="412"/>
      <c r="O172" s="412"/>
      <c r="P172" s="412"/>
      <c r="Q172" s="405"/>
      <c r="R172" s="405"/>
      <c r="S172" s="405"/>
      <c r="T172" s="405"/>
      <c r="U172" s="405"/>
      <c r="V172" s="405"/>
      <c r="W172" s="405"/>
      <c r="X172" s="332"/>
      <c r="Y172" s="332"/>
      <c r="Z172" s="332"/>
      <c r="AA172" s="332"/>
      <c r="AB172" s="332"/>
      <c r="AC172" s="332"/>
      <c r="AD172" s="332"/>
      <c r="AE172" s="332"/>
      <c r="AF172" s="332"/>
      <c r="AG172" s="332"/>
      <c r="AH172" s="332"/>
      <c r="AI172" s="332"/>
      <c r="AJ172" s="332"/>
      <c r="AK172" s="332"/>
      <c r="AL172" s="332"/>
      <c r="AM172" s="332"/>
      <c r="AN172" s="332"/>
      <c r="AO172" s="332"/>
      <c r="AP172" s="332"/>
      <c r="AQ172" s="332"/>
      <c r="AR172" s="332"/>
      <c r="AS172" s="332"/>
      <c r="AT172" s="332"/>
      <c r="AU172" s="332"/>
      <c r="AV172" s="332"/>
      <c r="AW172" s="332"/>
      <c r="AX172" s="332"/>
      <c r="AY172" s="332"/>
      <c r="AZ172" s="332"/>
      <c r="BA172" s="333"/>
      <c r="BB172" s="333"/>
    </row>
    <row r="173" spans="1:54" s="225" customFormat="1" ht="18.75" x14ac:dyDescent="0.3">
      <c r="A173" s="63" t="s">
        <v>89</v>
      </c>
      <c r="B173" s="151" t="s">
        <v>173</v>
      </c>
      <c r="C173" s="88">
        <f>C174+C178+C180</f>
        <v>782978.04</v>
      </c>
      <c r="D173" s="88">
        <f>D174+D178+D180</f>
        <v>782978.04</v>
      </c>
      <c r="E173" s="88">
        <f>E174+E178+E180</f>
        <v>0</v>
      </c>
      <c r="F173" s="488">
        <f t="shared" si="65"/>
        <v>100</v>
      </c>
      <c r="G173" s="88">
        <f>G174+G178+G180</f>
        <v>782978.04</v>
      </c>
      <c r="H173" s="88">
        <f>H174+H178+H180</f>
        <v>782978.04</v>
      </c>
      <c r="I173" s="88">
        <f t="shared" si="66"/>
        <v>100</v>
      </c>
      <c r="J173" s="256">
        <f t="shared" si="71"/>
        <v>0</v>
      </c>
      <c r="K173" s="421">
        <f t="shared" si="72"/>
        <v>782978.04</v>
      </c>
      <c r="L173" s="256">
        <f t="shared" si="53"/>
        <v>0</v>
      </c>
      <c r="M173" s="421">
        <f t="shared" si="68"/>
        <v>782978.04</v>
      </c>
      <c r="N173" s="374"/>
      <c r="O173" s="374"/>
      <c r="P173" s="374"/>
      <c r="Q173" s="361"/>
      <c r="R173" s="361"/>
      <c r="S173" s="361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/>
      <c r="AD173" s="361"/>
      <c r="AE173" s="361"/>
      <c r="AF173" s="361"/>
      <c r="AG173" s="361"/>
      <c r="AH173" s="361"/>
      <c r="AI173" s="361"/>
      <c r="AJ173" s="361"/>
      <c r="AK173" s="361"/>
      <c r="AL173" s="361"/>
      <c r="AM173" s="361"/>
      <c r="AN173" s="361"/>
      <c r="AO173" s="361"/>
      <c r="AP173" s="361"/>
      <c r="AQ173" s="361"/>
      <c r="AR173" s="361"/>
      <c r="AS173" s="361"/>
      <c r="AT173" s="361"/>
      <c r="AU173" s="361"/>
      <c r="AV173" s="361"/>
      <c r="AW173" s="361"/>
      <c r="AX173" s="361"/>
      <c r="AY173" s="361"/>
      <c r="AZ173" s="361"/>
      <c r="BA173" s="375"/>
      <c r="BB173" s="375"/>
    </row>
    <row r="174" spans="1:54" s="46" customFormat="1" ht="21" customHeight="1" x14ac:dyDescent="0.3">
      <c r="A174" s="123" t="s">
        <v>13</v>
      </c>
      <c r="B174" s="153">
        <v>225</v>
      </c>
      <c r="C174" s="122">
        <f>SUM(C175:C177)</f>
        <v>216698.04</v>
      </c>
      <c r="D174" s="122">
        <f>SUM(D175:D177)</f>
        <v>216698.04</v>
      </c>
      <c r="E174" s="122">
        <f>SUM(E175:E177)</f>
        <v>0</v>
      </c>
      <c r="F174" s="184">
        <f t="shared" si="65"/>
        <v>100</v>
      </c>
      <c r="G174" s="122">
        <f>SUM(G175:G177)</f>
        <v>216698.04</v>
      </c>
      <c r="H174" s="122">
        <f>SUM(H175:H177)</f>
        <v>216698.04</v>
      </c>
      <c r="I174" s="122">
        <f t="shared" si="66"/>
        <v>100</v>
      </c>
      <c r="J174" s="256">
        <f t="shared" si="71"/>
        <v>0</v>
      </c>
      <c r="K174" s="421">
        <f t="shared" si="72"/>
        <v>216698.04</v>
      </c>
      <c r="L174" s="256">
        <f t="shared" si="53"/>
        <v>0</v>
      </c>
      <c r="M174" s="421">
        <f t="shared" si="68"/>
        <v>216698.04</v>
      </c>
      <c r="N174" s="336"/>
      <c r="O174" s="336"/>
      <c r="P174" s="336"/>
      <c r="Q174" s="337"/>
      <c r="R174" s="337"/>
      <c r="S174" s="337"/>
      <c r="T174" s="337"/>
      <c r="U174" s="337"/>
      <c r="V174" s="337"/>
      <c r="W174" s="337"/>
      <c r="X174" s="337"/>
      <c r="Y174" s="337"/>
      <c r="Z174" s="337"/>
      <c r="AA174" s="337"/>
      <c r="AB174" s="337"/>
      <c r="AC174" s="337"/>
      <c r="AD174" s="337"/>
      <c r="AE174" s="337"/>
      <c r="AF174" s="337"/>
      <c r="AG174" s="337"/>
      <c r="AH174" s="337"/>
      <c r="AI174" s="337"/>
      <c r="AJ174" s="337"/>
      <c r="AK174" s="337"/>
      <c r="AL174" s="337"/>
      <c r="AM174" s="337"/>
      <c r="AN174" s="337"/>
      <c r="AO174" s="337"/>
      <c r="AP174" s="337"/>
      <c r="AQ174" s="337"/>
      <c r="AR174" s="337"/>
      <c r="AS174" s="337"/>
      <c r="AT174" s="337"/>
      <c r="AU174" s="337"/>
      <c r="AV174" s="337"/>
      <c r="AW174" s="337"/>
      <c r="AX174" s="337"/>
      <c r="AY174" s="337"/>
      <c r="AZ174" s="337"/>
      <c r="BA174" s="338"/>
      <c r="BB174" s="338"/>
    </row>
    <row r="175" spans="1:54" s="485" customFormat="1" ht="29.25" customHeight="1" x14ac:dyDescent="0.3">
      <c r="A175" s="72" t="s">
        <v>50</v>
      </c>
      <c r="B175" s="529">
        <v>2250106</v>
      </c>
      <c r="C175" s="528">
        <v>17100</v>
      </c>
      <c r="D175" s="90">
        <f>H175</f>
        <v>17100</v>
      </c>
      <c r="E175" s="93">
        <f t="shared" ref="E175:E179" si="76">C175-D175</f>
        <v>0</v>
      </c>
      <c r="F175" s="175">
        <f t="shared" si="65"/>
        <v>100</v>
      </c>
      <c r="G175" s="528">
        <v>17100</v>
      </c>
      <c r="H175" s="528">
        <v>17100</v>
      </c>
      <c r="I175" s="90">
        <f t="shared" si="66"/>
        <v>100</v>
      </c>
      <c r="J175" s="599"/>
      <c r="K175" s="421"/>
      <c r="L175" s="256">
        <f t="shared" si="53"/>
        <v>0</v>
      </c>
      <c r="M175" s="421"/>
      <c r="N175" s="377"/>
      <c r="O175" s="377"/>
      <c r="P175" s="377"/>
      <c r="Q175" s="337"/>
      <c r="R175" s="337"/>
      <c r="S175" s="337"/>
      <c r="T175" s="337"/>
      <c r="U175" s="337"/>
      <c r="V175" s="337"/>
      <c r="W175" s="337"/>
      <c r="X175" s="337"/>
      <c r="Y175" s="337"/>
      <c r="Z175" s="337"/>
      <c r="AA175" s="337"/>
      <c r="AB175" s="337"/>
      <c r="AC175" s="337"/>
      <c r="AD175" s="337"/>
      <c r="AE175" s="337"/>
      <c r="AF175" s="337"/>
      <c r="AG175" s="337"/>
      <c r="AH175" s="337"/>
      <c r="AI175" s="337"/>
      <c r="AJ175" s="337"/>
      <c r="AK175" s="337"/>
      <c r="AL175" s="337"/>
      <c r="AM175" s="337"/>
      <c r="AN175" s="337"/>
      <c r="AO175" s="337"/>
      <c r="AP175" s="337"/>
      <c r="AQ175" s="337"/>
      <c r="AR175" s="337"/>
      <c r="AS175" s="337"/>
      <c r="AT175" s="337"/>
      <c r="AU175" s="337"/>
      <c r="AV175" s="337"/>
      <c r="AW175" s="337"/>
      <c r="AX175" s="337"/>
      <c r="AY175" s="337"/>
      <c r="AZ175" s="337"/>
      <c r="BA175" s="337"/>
      <c r="BB175" s="337"/>
    </row>
    <row r="176" spans="1:54" s="42" customFormat="1" ht="18.75" x14ac:dyDescent="0.3">
      <c r="A176" s="110" t="s">
        <v>90</v>
      </c>
      <c r="B176" s="242">
        <v>2250125</v>
      </c>
      <c r="C176" s="499">
        <v>31598.04</v>
      </c>
      <c r="D176" s="90">
        <f>H176</f>
        <v>31598.04</v>
      </c>
      <c r="E176" s="93">
        <f t="shared" si="76"/>
        <v>0</v>
      </c>
      <c r="F176" s="175">
        <f t="shared" si="65"/>
        <v>100</v>
      </c>
      <c r="G176" s="90">
        <f>C176</f>
        <v>31598.04</v>
      </c>
      <c r="H176" s="90">
        <v>31598.04</v>
      </c>
      <c r="I176" s="90">
        <f t="shared" si="66"/>
        <v>100</v>
      </c>
      <c r="J176" s="256">
        <f t="shared" ref="J176:J192" si="77">G176-H176</f>
        <v>0</v>
      </c>
      <c r="K176" s="421">
        <f t="shared" ref="K176:K192" si="78">C176</f>
        <v>31598.04</v>
      </c>
      <c r="L176" s="256">
        <f t="shared" si="53"/>
        <v>0</v>
      </c>
      <c r="M176" s="421">
        <f t="shared" si="68"/>
        <v>31598.04</v>
      </c>
      <c r="N176" s="412"/>
      <c r="O176" s="412"/>
      <c r="P176" s="412"/>
      <c r="Q176" s="405"/>
      <c r="R176" s="405"/>
      <c r="S176" s="405"/>
      <c r="T176" s="405"/>
      <c r="U176" s="405"/>
      <c r="V176" s="405"/>
      <c r="W176" s="405"/>
      <c r="X176" s="332"/>
      <c r="Y176" s="332"/>
      <c r="Z176" s="332"/>
      <c r="AA176" s="332"/>
      <c r="AB176" s="332"/>
      <c r="AC176" s="332"/>
      <c r="AD176" s="332"/>
      <c r="AE176" s="332"/>
      <c r="AF176" s="332"/>
      <c r="AG176" s="332"/>
      <c r="AH176" s="332"/>
      <c r="AI176" s="332"/>
      <c r="AJ176" s="332"/>
      <c r="AK176" s="332"/>
      <c r="AL176" s="332"/>
      <c r="AM176" s="332"/>
      <c r="AN176" s="332"/>
      <c r="AO176" s="332"/>
      <c r="AP176" s="332"/>
      <c r="AQ176" s="332"/>
      <c r="AR176" s="332"/>
      <c r="AS176" s="332"/>
      <c r="AT176" s="332"/>
      <c r="AU176" s="332"/>
      <c r="AV176" s="332"/>
      <c r="AW176" s="332"/>
      <c r="AX176" s="332"/>
      <c r="AY176" s="332"/>
      <c r="AZ176" s="332"/>
      <c r="BA176" s="333"/>
      <c r="BB176" s="333"/>
    </row>
    <row r="177" spans="1:54" s="42" customFormat="1" ht="18.75" x14ac:dyDescent="0.3">
      <c r="A177" s="110" t="s">
        <v>91</v>
      </c>
      <c r="B177" s="242">
        <v>2250126</v>
      </c>
      <c r="C177" s="499">
        <v>168000</v>
      </c>
      <c r="D177" s="90">
        <f>H177</f>
        <v>168000</v>
      </c>
      <c r="E177" s="93">
        <f t="shared" si="76"/>
        <v>0</v>
      </c>
      <c r="F177" s="175">
        <f t="shared" si="65"/>
        <v>100</v>
      </c>
      <c r="G177" s="90">
        <v>168000</v>
      </c>
      <c r="H177" s="90">
        <v>168000</v>
      </c>
      <c r="I177" s="90">
        <f t="shared" si="66"/>
        <v>100</v>
      </c>
      <c r="J177" s="256">
        <f t="shared" si="77"/>
        <v>0</v>
      </c>
      <c r="K177" s="421">
        <f t="shared" si="78"/>
        <v>168000</v>
      </c>
      <c r="L177" s="256">
        <f t="shared" si="53"/>
        <v>0</v>
      </c>
      <c r="M177" s="421">
        <f t="shared" si="68"/>
        <v>168000</v>
      </c>
      <c r="N177" s="412"/>
      <c r="O177" s="412"/>
      <c r="P177" s="412"/>
      <c r="Q177" s="405"/>
      <c r="R177" s="405"/>
      <c r="S177" s="405"/>
      <c r="T177" s="405"/>
      <c r="U177" s="405"/>
      <c r="V177" s="405"/>
      <c r="W177" s="405"/>
      <c r="X177" s="332"/>
      <c r="Y177" s="332"/>
      <c r="Z177" s="332"/>
      <c r="AA177" s="332"/>
      <c r="AB177" s="332"/>
      <c r="AC177" s="332"/>
      <c r="AD177" s="332"/>
      <c r="AE177" s="332"/>
      <c r="AF177" s="332"/>
      <c r="AG177" s="332"/>
      <c r="AH177" s="332"/>
      <c r="AI177" s="332"/>
      <c r="AJ177" s="332"/>
      <c r="AK177" s="332"/>
      <c r="AL177" s="332"/>
      <c r="AM177" s="332"/>
      <c r="AN177" s="332"/>
      <c r="AO177" s="332"/>
      <c r="AP177" s="332"/>
      <c r="AQ177" s="332"/>
      <c r="AR177" s="332"/>
      <c r="AS177" s="332"/>
      <c r="AT177" s="332"/>
      <c r="AU177" s="332"/>
      <c r="AV177" s="332"/>
      <c r="AW177" s="332"/>
      <c r="AX177" s="332"/>
      <c r="AY177" s="332"/>
      <c r="AZ177" s="332"/>
      <c r="BA177" s="333"/>
      <c r="BB177" s="333"/>
    </row>
    <row r="178" spans="1:54" s="97" customFormat="1" ht="21.75" customHeight="1" x14ac:dyDescent="0.3">
      <c r="A178" s="121" t="s">
        <v>15</v>
      </c>
      <c r="B178" s="143">
        <v>226</v>
      </c>
      <c r="C178" s="122">
        <f>SUM(C179:C179)</f>
        <v>566280</v>
      </c>
      <c r="D178" s="122">
        <f>SUM(D179:D179)</f>
        <v>566280</v>
      </c>
      <c r="E178" s="122">
        <f>SUM(E179:E179)</f>
        <v>0</v>
      </c>
      <c r="F178" s="184">
        <f t="shared" si="65"/>
        <v>100</v>
      </c>
      <c r="G178" s="122">
        <f>SUM(G179:G179)</f>
        <v>566280</v>
      </c>
      <c r="H178" s="122">
        <f>SUM(H179:H179)</f>
        <v>566280</v>
      </c>
      <c r="I178" s="122">
        <f t="shared" si="66"/>
        <v>100</v>
      </c>
      <c r="J178" s="256">
        <f t="shared" si="77"/>
        <v>0</v>
      </c>
      <c r="K178" s="421">
        <f t="shared" si="78"/>
        <v>566280</v>
      </c>
      <c r="L178" s="256">
        <f t="shared" si="53"/>
        <v>0</v>
      </c>
      <c r="M178" s="421">
        <f t="shared" si="68"/>
        <v>566280</v>
      </c>
      <c r="N178" s="360"/>
      <c r="O178" s="360"/>
      <c r="P178" s="360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76"/>
      <c r="BB178" s="376"/>
    </row>
    <row r="179" spans="1:54" s="45" customFormat="1" ht="18.75" x14ac:dyDescent="0.3">
      <c r="A179" s="96" t="s">
        <v>92</v>
      </c>
      <c r="B179" s="242">
        <v>2260096</v>
      </c>
      <c r="C179" s="499">
        <f>673200-106920</f>
        <v>566280</v>
      </c>
      <c r="D179" s="91">
        <f>H179</f>
        <v>566280</v>
      </c>
      <c r="E179" s="93">
        <f t="shared" si="76"/>
        <v>0</v>
      </c>
      <c r="F179" s="175">
        <f t="shared" si="65"/>
        <v>100</v>
      </c>
      <c r="G179" s="91">
        <v>566280</v>
      </c>
      <c r="H179" s="91">
        <v>566280</v>
      </c>
      <c r="I179" s="91">
        <f t="shared" si="66"/>
        <v>100</v>
      </c>
      <c r="J179" s="256">
        <f t="shared" si="77"/>
        <v>0</v>
      </c>
      <c r="K179" s="421">
        <f t="shared" si="78"/>
        <v>566280</v>
      </c>
      <c r="L179" s="256">
        <f t="shared" si="53"/>
        <v>0</v>
      </c>
      <c r="M179" s="421">
        <f t="shared" si="68"/>
        <v>566280</v>
      </c>
      <c r="N179" s="413"/>
      <c r="O179" s="413"/>
      <c r="P179" s="413"/>
      <c r="Q179" s="406"/>
      <c r="R179" s="406"/>
      <c r="S179" s="406"/>
      <c r="T179" s="406"/>
      <c r="U179" s="406"/>
      <c r="V179" s="406"/>
      <c r="W179" s="406"/>
      <c r="X179" s="334"/>
      <c r="Y179" s="334"/>
      <c r="Z179" s="334"/>
      <c r="AA179" s="334"/>
      <c r="AB179" s="334"/>
      <c r="AC179" s="334"/>
      <c r="AD179" s="334"/>
      <c r="AE179" s="334"/>
      <c r="AF179" s="334"/>
      <c r="AG179" s="334"/>
      <c r="AH179" s="334"/>
      <c r="AI179" s="334"/>
      <c r="AJ179" s="334"/>
      <c r="AK179" s="334"/>
      <c r="AL179" s="334"/>
      <c r="AM179" s="334"/>
      <c r="AN179" s="334"/>
      <c r="AO179" s="334"/>
      <c r="AP179" s="334"/>
      <c r="AQ179" s="334"/>
      <c r="AR179" s="334"/>
      <c r="AS179" s="334"/>
      <c r="AT179" s="334"/>
      <c r="AU179" s="334"/>
      <c r="AV179" s="334"/>
      <c r="AW179" s="334"/>
      <c r="AX179" s="334"/>
      <c r="AY179" s="334"/>
      <c r="AZ179" s="334"/>
      <c r="BA179" s="335"/>
      <c r="BB179" s="335"/>
    </row>
    <row r="180" spans="1:54" s="46" customFormat="1" ht="21" customHeight="1" x14ac:dyDescent="0.3">
      <c r="A180" s="39" t="s">
        <v>24</v>
      </c>
      <c r="B180" s="155">
        <v>340</v>
      </c>
      <c r="C180" s="85">
        <f>C181</f>
        <v>0</v>
      </c>
      <c r="D180" s="85">
        <f>D181</f>
        <v>0</v>
      </c>
      <c r="E180" s="85">
        <f>E181</f>
        <v>0</v>
      </c>
      <c r="F180" s="185" t="e">
        <f t="shared" si="65"/>
        <v>#DIV/0!</v>
      </c>
      <c r="G180" s="85">
        <f>G181</f>
        <v>0</v>
      </c>
      <c r="H180" s="85">
        <f>H181</f>
        <v>0</v>
      </c>
      <c r="I180" s="85" t="e">
        <f t="shared" si="66"/>
        <v>#DIV/0!</v>
      </c>
      <c r="J180" s="256">
        <f t="shared" si="77"/>
        <v>0</v>
      </c>
      <c r="K180" s="421">
        <f t="shared" si="78"/>
        <v>0</v>
      </c>
      <c r="L180" s="256">
        <f t="shared" si="53"/>
        <v>0</v>
      </c>
      <c r="M180" s="421">
        <f t="shared" si="68"/>
        <v>0</v>
      </c>
      <c r="N180" s="377"/>
      <c r="O180" s="377"/>
      <c r="P180" s="377"/>
      <c r="Q180" s="337"/>
      <c r="R180" s="337"/>
      <c r="S180" s="337"/>
      <c r="T180" s="337"/>
      <c r="U180" s="337"/>
      <c r="V180" s="337"/>
      <c r="W180" s="337"/>
      <c r="X180" s="337"/>
      <c r="Y180" s="337"/>
      <c r="Z180" s="337"/>
      <c r="AA180" s="337"/>
      <c r="AB180" s="337"/>
      <c r="AC180" s="337"/>
      <c r="AD180" s="337"/>
      <c r="AE180" s="337"/>
      <c r="AF180" s="337"/>
      <c r="AG180" s="337"/>
      <c r="AH180" s="337"/>
      <c r="AI180" s="337"/>
      <c r="AJ180" s="337"/>
      <c r="AK180" s="337"/>
      <c r="AL180" s="337"/>
      <c r="AM180" s="337"/>
      <c r="AN180" s="337"/>
      <c r="AO180" s="337"/>
      <c r="AP180" s="337"/>
      <c r="AQ180" s="337"/>
      <c r="AR180" s="337"/>
      <c r="AS180" s="337"/>
      <c r="AT180" s="337"/>
      <c r="AU180" s="337"/>
      <c r="AV180" s="337"/>
      <c r="AW180" s="337"/>
      <c r="AX180" s="337"/>
      <c r="AY180" s="337"/>
      <c r="AZ180" s="337"/>
      <c r="BA180" s="338"/>
      <c r="BB180" s="338"/>
    </row>
    <row r="181" spans="1:54" s="59" customFormat="1" ht="18.75" x14ac:dyDescent="0.3">
      <c r="A181" s="123" t="s">
        <v>159</v>
      </c>
      <c r="B181" s="153">
        <v>346</v>
      </c>
      <c r="C181" s="122">
        <f>SUM(C182:C183)</f>
        <v>0</v>
      </c>
      <c r="D181" s="122">
        <f t="shared" ref="D181:E181" si="79">SUM(D182:D183)</f>
        <v>0</v>
      </c>
      <c r="E181" s="122">
        <f t="shared" si="79"/>
        <v>0</v>
      </c>
      <c r="F181" s="184" t="e">
        <f t="shared" si="65"/>
        <v>#DIV/0!</v>
      </c>
      <c r="G181" s="122">
        <f>SUM(G182:G183)</f>
        <v>0</v>
      </c>
      <c r="H181" s="122">
        <f>SUM(H182:H183)</f>
        <v>0</v>
      </c>
      <c r="I181" s="122" t="e">
        <f>H181/G181*100</f>
        <v>#DIV/0!</v>
      </c>
      <c r="J181" s="256">
        <f t="shared" si="77"/>
        <v>0</v>
      </c>
      <c r="K181" s="421">
        <f t="shared" si="78"/>
        <v>0</v>
      </c>
      <c r="L181" s="256">
        <f t="shared" si="53"/>
        <v>0</v>
      </c>
      <c r="M181" s="421">
        <f t="shared" si="68"/>
        <v>0</v>
      </c>
      <c r="N181" s="336"/>
      <c r="O181" s="336"/>
      <c r="P181" s="336"/>
      <c r="Q181" s="337"/>
      <c r="R181" s="337"/>
      <c r="S181" s="337"/>
      <c r="T181" s="337"/>
      <c r="U181" s="337"/>
      <c r="V181" s="337"/>
      <c r="W181" s="337"/>
      <c r="X181" s="337"/>
      <c r="Y181" s="337"/>
      <c r="Z181" s="337"/>
      <c r="AA181" s="337"/>
      <c r="AB181" s="337"/>
      <c r="AC181" s="337"/>
      <c r="AD181" s="337"/>
      <c r="AE181" s="337"/>
      <c r="AF181" s="337"/>
      <c r="AG181" s="337"/>
      <c r="AH181" s="337"/>
      <c r="AI181" s="337"/>
      <c r="AJ181" s="337"/>
      <c r="AK181" s="337"/>
      <c r="AL181" s="337"/>
      <c r="AM181" s="337"/>
      <c r="AN181" s="337"/>
      <c r="AO181" s="337"/>
      <c r="AP181" s="337"/>
      <c r="AQ181" s="337"/>
      <c r="AR181" s="337"/>
      <c r="AS181" s="337"/>
      <c r="AT181" s="337"/>
      <c r="AU181" s="337"/>
      <c r="AV181" s="337"/>
      <c r="AW181" s="337"/>
      <c r="AX181" s="337"/>
      <c r="AY181" s="337"/>
      <c r="AZ181" s="337"/>
      <c r="BA181" s="353"/>
      <c r="BB181" s="353"/>
    </row>
    <row r="182" spans="1:54" s="94" customFormat="1" ht="60" customHeight="1" x14ac:dyDescent="0.3">
      <c r="A182" s="62" t="s">
        <v>75</v>
      </c>
      <c r="B182" s="237">
        <v>3460024</v>
      </c>
      <c r="C182" s="500"/>
      <c r="D182" s="93">
        <f>H182</f>
        <v>0</v>
      </c>
      <c r="E182" s="93">
        <f t="shared" ref="E182" si="80">C182-D182</f>
        <v>0</v>
      </c>
      <c r="F182" s="175" t="e">
        <f t="shared" si="65"/>
        <v>#DIV/0!</v>
      </c>
      <c r="G182" s="93"/>
      <c r="H182" s="93"/>
      <c r="I182" s="93" t="e">
        <f t="shared" si="66"/>
        <v>#DIV/0!</v>
      </c>
      <c r="J182" s="256">
        <f t="shared" si="77"/>
        <v>0</v>
      </c>
      <c r="K182" s="421">
        <f t="shared" si="78"/>
        <v>0</v>
      </c>
      <c r="L182" s="256">
        <f t="shared" si="53"/>
        <v>0</v>
      </c>
      <c r="M182" s="421">
        <f t="shared" si="68"/>
        <v>0</v>
      </c>
      <c r="N182" s="418"/>
      <c r="O182" s="418"/>
      <c r="P182" s="418"/>
      <c r="Q182" s="410"/>
      <c r="R182" s="410"/>
      <c r="S182" s="410"/>
      <c r="T182" s="410"/>
      <c r="U182" s="410"/>
      <c r="V182" s="410"/>
      <c r="W182" s="410"/>
      <c r="X182" s="358"/>
      <c r="Y182" s="358"/>
      <c r="Z182" s="358"/>
      <c r="AA182" s="358"/>
      <c r="AB182" s="358"/>
      <c r="AC182" s="358"/>
      <c r="AD182" s="358"/>
      <c r="AE182" s="358"/>
      <c r="AF182" s="358"/>
      <c r="AG182" s="358"/>
      <c r="AH182" s="358"/>
      <c r="AI182" s="358"/>
      <c r="AJ182" s="358"/>
      <c r="AK182" s="358"/>
      <c r="AL182" s="358"/>
      <c r="AM182" s="358"/>
      <c r="AN182" s="358"/>
      <c r="AO182" s="358"/>
      <c r="AP182" s="358"/>
      <c r="AQ182" s="358"/>
      <c r="AR182" s="358"/>
      <c r="AS182" s="358"/>
      <c r="AT182" s="358"/>
      <c r="AU182" s="358"/>
      <c r="AV182" s="358"/>
      <c r="AW182" s="358"/>
      <c r="AX182" s="358"/>
      <c r="AY182" s="358"/>
      <c r="AZ182" s="358"/>
      <c r="BA182" s="359"/>
      <c r="BB182" s="359"/>
    </row>
    <row r="183" spans="1:54" s="94" customFormat="1" ht="60" customHeight="1" x14ac:dyDescent="0.3">
      <c r="A183" s="603" t="s">
        <v>76</v>
      </c>
      <c r="B183" s="237">
        <v>3460030</v>
      </c>
      <c r="C183" s="500"/>
      <c r="D183" s="93"/>
      <c r="E183" s="93"/>
      <c r="F183" s="175" t="e">
        <f t="shared" si="65"/>
        <v>#DIV/0!</v>
      </c>
      <c r="G183" s="93"/>
      <c r="H183" s="93"/>
      <c r="I183" s="93" t="e">
        <f t="shared" si="66"/>
        <v>#DIV/0!</v>
      </c>
      <c r="J183" s="256"/>
      <c r="K183" s="421"/>
      <c r="L183" s="256">
        <f t="shared" si="53"/>
        <v>0</v>
      </c>
      <c r="M183" s="421"/>
      <c r="N183" s="418"/>
      <c r="O183" s="418"/>
      <c r="P183" s="418"/>
      <c r="Q183" s="410"/>
      <c r="R183" s="410"/>
      <c r="S183" s="410"/>
      <c r="T183" s="410"/>
      <c r="U183" s="410"/>
      <c r="V183" s="410"/>
      <c r="W183" s="410"/>
      <c r="X183" s="358"/>
      <c r="Y183" s="358"/>
      <c r="Z183" s="358"/>
      <c r="AA183" s="358"/>
      <c r="AB183" s="358"/>
      <c r="AC183" s="358"/>
      <c r="AD183" s="358"/>
      <c r="AE183" s="358"/>
      <c r="AF183" s="358"/>
      <c r="AG183" s="358"/>
      <c r="AH183" s="358"/>
      <c r="AI183" s="358"/>
      <c r="AJ183" s="358"/>
      <c r="AK183" s="358"/>
      <c r="AL183" s="358"/>
      <c r="AM183" s="358"/>
      <c r="AN183" s="358"/>
      <c r="AO183" s="358"/>
      <c r="AP183" s="358"/>
      <c r="AQ183" s="358"/>
      <c r="AR183" s="358"/>
      <c r="AS183" s="358"/>
      <c r="AT183" s="358"/>
      <c r="AU183" s="358"/>
      <c r="AV183" s="358"/>
      <c r="AW183" s="358"/>
      <c r="AX183" s="358"/>
      <c r="AY183" s="358"/>
      <c r="AZ183" s="358"/>
      <c r="BA183" s="359"/>
      <c r="BB183" s="359"/>
    </row>
    <row r="184" spans="1:54" s="227" customFormat="1" ht="46.5" customHeight="1" x14ac:dyDescent="0.25">
      <c r="A184" s="131" t="s">
        <v>223</v>
      </c>
      <c r="B184" s="428" t="s">
        <v>197</v>
      </c>
      <c r="C184" s="135">
        <f>C79+C143+C155+C173</f>
        <v>6520882.3200000003</v>
      </c>
      <c r="D184" s="135">
        <f>D79+D143+D155+D173</f>
        <v>6519602.5</v>
      </c>
      <c r="E184" s="135">
        <f>E79+E143+E155+E173</f>
        <v>1279.8199999999542</v>
      </c>
      <c r="F184" s="178">
        <f t="shared" si="65"/>
        <v>99.980373514852815</v>
      </c>
      <c r="G184" s="135">
        <f>G79+G143+G155+G173</f>
        <v>6520882.3200000003</v>
      </c>
      <c r="H184" s="135">
        <f>H79+H143+H155+H173</f>
        <v>6519602.5</v>
      </c>
      <c r="I184" s="135">
        <f t="shared" si="66"/>
        <v>99.980373514852815</v>
      </c>
      <c r="J184" s="256">
        <f t="shared" si="77"/>
        <v>1279.820000000298</v>
      </c>
      <c r="K184" s="421">
        <f t="shared" si="78"/>
        <v>6520882.3200000003</v>
      </c>
      <c r="L184" s="256">
        <f t="shared" si="53"/>
        <v>0</v>
      </c>
      <c r="M184" s="421">
        <f t="shared" si="68"/>
        <v>6520882.3200000003</v>
      </c>
      <c r="N184" s="378"/>
      <c r="O184" s="378"/>
      <c r="P184" s="378"/>
      <c r="Q184" s="379">
        <v>1978211.03</v>
      </c>
      <c r="R184" s="379"/>
      <c r="S184" s="379"/>
      <c r="T184" s="379"/>
      <c r="U184" s="379"/>
      <c r="V184" s="379"/>
      <c r="W184" s="379"/>
      <c r="X184" s="379"/>
      <c r="Y184" s="379"/>
      <c r="Z184" s="379"/>
      <c r="AA184" s="379"/>
      <c r="AB184" s="379"/>
      <c r="AC184" s="379"/>
      <c r="AD184" s="379"/>
      <c r="AE184" s="379"/>
      <c r="AF184" s="379"/>
      <c r="AG184" s="379"/>
      <c r="AH184" s="379"/>
      <c r="AI184" s="379"/>
      <c r="AJ184" s="379"/>
      <c r="AK184" s="379"/>
      <c r="AL184" s="379"/>
      <c r="AM184" s="379"/>
      <c r="AN184" s="379"/>
      <c r="AO184" s="379"/>
      <c r="AP184" s="379"/>
      <c r="AQ184" s="379"/>
      <c r="AR184" s="379"/>
      <c r="AS184" s="379"/>
      <c r="AT184" s="379"/>
      <c r="AU184" s="379"/>
      <c r="AV184" s="379"/>
      <c r="AW184" s="379"/>
      <c r="AX184" s="379"/>
      <c r="AY184" s="379"/>
      <c r="AZ184" s="379"/>
      <c r="BA184" s="380"/>
      <c r="BB184" s="380"/>
    </row>
    <row r="185" spans="1:54" s="228" customFormat="1" ht="102" customHeight="1" x14ac:dyDescent="0.3">
      <c r="A185" s="134" t="s">
        <v>101</v>
      </c>
      <c r="B185" s="162" t="s">
        <v>102</v>
      </c>
      <c r="C185" s="161">
        <f t="shared" ref="C185:H185" si="81">C186+C207+C214</f>
        <v>197420</v>
      </c>
      <c r="D185" s="161">
        <f t="shared" si="81"/>
        <v>197417</v>
      </c>
      <c r="E185" s="161">
        <f t="shared" si="81"/>
        <v>3</v>
      </c>
      <c r="F185" s="186">
        <f t="shared" si="65"/>
        <v>99.998480397122876</v>
      </c>
      <c r="G185" s="161">
        <f t="shared" si="81"/>
        <v>197420</v>
      </c>
      <c r="H185" s="161">
        <f t="shared" si="81"/>
        <v>197417</v>
      </c>
      <c r="I185" s="161">
        <f t="shared" si="66"/>
        <v>99.998480397122876</v>
      </c>
      <c r="J185" s="256">
        <f t="shared" si="77"/>
        <v>3</v>
      </c>
      <c r="K185" s="421">
        <f t="shared" si="78"/>
        <v>197420</v>
      </c>
      <c r="L185" s="256">
        <f t="shared" si="53"/>
        <v>0</v>
      </c>
      <c r="M185" s="421">
        <f t="shared" si="68"/>
        <v>197420</v>
      </c>
      <c r="N185" s="381"/>
      <c r="O185" s="381"/>
      <c r="P185" s="381"/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361"/>
      <c r="AD185" s="361"/>
      <c r="AE185" s="361"/>
      <c r="AF185" s="361"/>
      <c r="AG185" s="361"/>
      <c r="AH185" s="361"/>
      <c r="AI185" s="361"/>
      <c r="AJ185" s="361"/>
      <c r="AK185" s="361"/>
      <c r="AL185" s="361"/>
      <c r="AM185" s="361"/>
      <c r="AN185" s="361"/>
      <c r="AO185" s="361"/>
      <c r="AP185" s="361"/>
      <c r="AQ185" s="361"/>
      <c r="AR185" s="361"/>
      <c r="AS185" s="361"/>
      <c r="AT185" s="361"/>
      <c r="AU185" s="361"/>
      <c r="AV185" s="361"/>
      <c r="AW185" s="361"/>
      <c r="AX185" s="361"/>
      <c r="AY185" s="361"/>
      <c r="AZ185" s="361"/>
      <c r="BA185" s="382"/>
      <c r="BB185" s="382"/>
    </row>
    <row r="186" spans="1:54" s="225" customFormat="1" ht="18.75" x14ac:dyDescent="0.3">
      <c r="A186" s="29" t="s">
        <v>168</v>
      </c>
      <c r="B186" s="163" t="s">
        <v>169</v>
      </c>
      <c r="C186" s="89">
        <f>C187+C191+C196+C205</f>
        <v>197420</v>
      </c>
      <c r="D186" s="89">
        <f>D187+D191+D196+D205</f>
        <v>197417</v>
      </c>
      <c r="E186" s="89">
        <f>E187+E191+E196+E205</f>
        <v>3</v>
      </c>
      <c r="F186" s="488">
        <f t="shared" si="65"/>
        <v>99.998480397122876</v>
      </c>
      <c r="G186" s="89">
        <f>G187+G191+G196+G205</f>
        <v>197420</v>
      </c>
      <c r="H186" s="89">
        <f>H187+H191+H196+H205</f>
        <v>197417</v>
      </c>
      <c r="I186" s="89">
        <f t="shared" si="66"/>
        <v>99.998480397122876</v>
      </c>
      <c r="J186" s="256">
        <f t="shared" si="77"/>
        <v>3</v>
      </c>
      <c r="K186" s="421">
        <f t="shared" si="78"/>
        <v>197420</v>
      </c>
      <c r="L186" s="256">
        <f t="shared" si="53"/>
        <v>0</v>
      </c>
      <c r="M186" s="421">
        <f t="shared" si="68"/>
        <v>197420</v>
      </c>
      <c r="N186" s="374"/>
      <c r="O186" s="374"/>
      <c r="P186" s="374"/>
      <c r="Q186" s="361"/>
      <c r="R186" s="361"/>
      <c r="S186" s="361"/>
      <c r="T186" s="361"/>
      <c r="U186" s="361"/>
      <c r="V186" s="361"/>
      <c r="W186" s="361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1"/>
      <c r="AI186" s="361"/>
      <c r="AJ186" s="361"/>
      <c r="AK186" s="361"/>
      <c r="AL186" s="361"/>
      <c r="AM186" s="361"/>
      <c r="AN186" s="361"/>
      <c r="AO186" s="361"/>
      <c r="AP186" s="361"/>
      <c r="AQ186" s="361"/>
      <c r="AR186" s="361"/>
      <c r="AS186" s="361"/>
      <c r="AT186" s="361"/>
      <c r="AU186" s="361"/>
      <c r="AV186" s="361"/>
      <c r="AW186" s="361"/>
      <c r="AX186" s="361"/>
      <c r="AY186" s="361"/>
      <c r="AZ186" s="361"/>
      <c r="BA186" s="375"/>
      <c r="BB186" s="375"/>
    </row>
    <row r="187" spans="1:54" s="64" customFormat="1" ht="21" customHeight="1" x14ac:dyDescent="0.3">
      <c r="A187" s="123" t="s">
        <v>13</v>
      </c>
      <c r="B187" s="164" t="s">
        <v>103</v>
      </c>
      <c r="C187" s="125">
        <f>SUM(C188:C190)</f>
        <v>0</v>
      </c>
      <c r="D187" s="125">
        <f>SUM(D188:D190)</f>
        <v>0</v>
      </c>
      <c r="E187" s="125">
        <f>SUM(E188:E190)</f>
        <v>0</v>
      </c>
      <c r="F187" s="184" t="e">
        <f t="shared" si="65"/>
        <v>#DIV/0!</v>
      </c>
      <c r="G187" s="125">
        <f>SUM(G188:G190)</f>
        <v>0</v>
      </c>
      <c r="H187" s="125">
        <f>SUM(H188:H190)</f>
        <v>0</v>
      </c>
      <c r="I187" s="125" t="e">
        <f t="shared" si="66"/>
        <v>#DIV/0!</v>
      </c>
      <c r="J187" s="256">
        <f t="shared" si="77"/>
        <v>0</v>
      </c>
      <c r="K187" s="421">
        <f t="shared" si="78"/>
        <v>0</v>
      </c>
      <c r="L187" s="256">
        <f t="shared" si="53"/>
        <v>0</v>
      </c>
      <c r="M187" s="421">
        <f t="shared" si="68"/>
        <v>0</v>
      </c>
      <c r="N187" s="355"/>
      <c r="O187" s="355"/>
      <c r="P187" s="383"/>
      <c r="Q187" s="356"/>
      <c r="R187" s="356"/>
      <c r="S187" s="356"/>
      <c r="T187" s="356"/>
      <c r="U187" s="356"/>
      <c r="V187" s="356"/>
      <c r="W187" s="356"/>
      <c r="X187" s="356"/>
      <c r="Y187" s="356"/>
      <c r="Z187" s="356"/>
      <c r="AA187" s="356"/>
      <c r="AB187" s="356"/>
      <c r="AC187" s="356"/>
      <c r="AD187" s="356"/>
      <c r="AE187" s="356"/>
      <c r="AF187" s="356"/>
      <c r="AG187" s="356"/>
      <c r="AH187" s="356"/>
      <c r="AI187" s="356"/>
      <c r="AJ187" s="356"/>
      <c r="AK187" s="356"/>
      <c r="AL187" s="356"/>
      <c r="AM187" s="356"/>
      <c r="AN187" s="356"/>
      <c r="AO187" s="356"/>
      <c r="AP187" s="356"/>
      <c r="AQ187" s="356"/>
      <c r="AR187" s="356"/>
      <c r="AS187" s="356"/>
      <c r="AT187" s="356"/>
      <c r="AU187" s="356"/>
      <c r="AV187" s="356"/>
      <c r="AW187" s="356"/>
      <c r="AX187" s="356"/>
      <c r="AY187" s="356"/>
      <c r="AZ187" s="356"/>
      <c r="BA187" s="373"/>
      <c r="BB187" s="373"/>
    </row>
    <row r="188" spans="1:54" s="42" customFormat="1" ht="18.75" x14ac:dyDescent="0.3">
      <c r="A188" s="66" t="s">
        <v>104</v>
      </c>
      <c r="B188" s="242">
        <v>2250132</v>
      </c>
      <c r="C188" s="207"/>
      <c r="D188" s="90">
        <f>H188</f>
        <v>0</v>
      </c>
      <c r="E188" s="93">
        <f t="shared" ref="E188:E206" si="82">C188-D188</f>
        <v>0</v>
      </c>
      <c r="F188" s="175" t="e">
        <f t="shared" si="65"/>
        <v>#DIV/0!</v>
      </c>
      <c r="G188" s="90"/>
      <c r="H188" s="90"/>
      <c r="I188" s="90" t="e">
        <f t="shared" si="66"/>
        <v>#DIV/0!</v>
      </c>
      <c r="J188" s="256">
        <f t="shared" si="77"/>
        <v>0</v>
      </c>
      <c r="K188" s="421">
        <f t="shared" si="78"/>
        <v>0</v>
      </c>
      <c r="L188" s="256">
        <f t="shared" si="53"/>
        <v>0</v>
      </c>
      <c r="M188" s="421">
        <f t="shared" si="68"/>
        <v>0</v>
      </c>
      <c r="N188" s="412"/>
      <c r="O188" s="412"/>
      <c r="P188" s="412"/>
      <c r="Q188" s="405"/>
      <c r="R188" s="405"/>
      <c r="S188" s="405"/>
      <c r="T188" s="405"/>
      <c r="U188" s="405"/>
      <c r="V188" s="405"/>
      <c r="W188" s="405"/>
      <c r="X188" s="332"/>
      <c r="Y188" s="332"/>
      <c r="Z188" s="332"/>
      <c r="AA188" s="332"/>
      <c r="AB188" s="332"/>
      <c r="AC188" s="332"/>
      <c r="AD188" s="332"/>
      <c r="AE188" s="332"/>
      <c r="AF188" s="332"/>
      <c r="AG188" s="332"/>
      <c r="AH188" s="332"/>
      <c r="AI188" s="332"/>
      <c r="AJ188" s="332"/>
      <c r="AK188" s="332"/>
      <c r="AL188" s="332"/>
      <c r="AM188" s="332"/>
      <c r="AN188" s="332"/>
      <c r="AO188" s="332"/>
      <c r="AP188" s="332"/>
      <c r="AQ188" s="332"/>
      <c r="AR188" s="332"/>
      <c r="AS188" s="332"/>
      <c r="AT188" s="332"/>
      <c r="AU188" s="332"/>
      <c r="AV188" s="332"/>
      <c r="AW188" s="332"/>
      <c r="AX188" s="332"/>
      <c r="AY188" s="332"/>
      <c r="AZ188" s="332"/>
      <c r="BA188" s="333"/>
      <c r="BB188" s="333"/>
    </row>
    <row r="189" spans="1:54" s="94" customFormat="1" ht="31.5" x14ac:dyDescent="0.3">
      <c r="A189" s="44" t="s">
        <v>105</v>
      </c>
      <c r="B189" s="237">
        <v>2250134</v>
      </c>
      <c r="C189" s="500"/>
      <c r="D189" s="93">
        <f>H189</f>
        <v>0</v>
      </c>
      <c r="E189" s="93">
        <f t="shared" si="82"/>
        <v>0</v>
      </c>
      <c r="F189" s="175" t="e">
        <f t="shared" si="65"/>
        <v>#DIV/0!</v>
      </c>
      <c r="G189" s="93"/>
      <c r="H189" s="93"/>
      <c r="I189" s="93" t="e">
        <f t="shared" si="66"/>
        <v>#DIV/0!</v>
      </c>
      <c r="J189" s="256">
        <f t="shared" si="77"/>
        <v>0</v>
      </c>
      <c r="K189" s="421">
        <f t="shared" si="78"/>
        <v>0</v>
      </c>
      <c r="L189" s="256">
        <f t="shared" si="53"/>
        <v>0</v>
      </c>
      <c r="M189" s="421">
        <f t="shared" si="68"/>
        <v>0</v>
      </c>
      <c r="N189" s="418"/>
      <c r="O189" s="418"/>
      <c r="P189" s="418"/>
      <c r="Q189" s="410"/>
      <c r="R189" s="410"/>
      <c r="S189" s="410"/>
      <c r="T189" s="410"/>
      <c r="U189" s="410"/>
      <c r="V189" s="410"/>
      <c r="W189" s="410"/>
      <c r="X189" s="358"/>
      <c r="Y189" s="358"/>
      <c r="Z189" s="358"/>
      <c r="AA189" s="358"/>
      <c r="AB189" s="358"/>
      <c r="AC189" s="358"/>
      <c r="AD189" s="358"/>
      <c r="AE189" s="358"/>
      <c r="AF189" s="358"/>
      <c r="AG189" s="358"/>
      <c r="AH189" s="358"/>
      <c r="AI189" s="358"/>
      <c r="AJ189" s="358"/>
      <c r="AK189" s="358"/>
      <c r="AL189" s="358"/>
      <c r="AM189" s="358"/>
      <c r="AN189" s="358"/>
      <c r="AO189" s="358"/>
      <c r="AP189" s="358"/>
      <c r="AQ189" s="358"/>
      <c r="AR189" s="358"/>
      <c r="AS189" s="358"/>
      <c r="AT189" s="358"/>
      <c r="AU189" s="358"/>
      <c r="AV189" s="358"/>
      <c r="AW189" s="358"/>
      <c r="AX189" s="358"/>
      <c r="AY189" s="358"/>
      <c r="AZ189" s="358"/>
      <c r="BA189" s="359"/>
      <c r="BB189" s="359"/>
    </row>
    <row r="190" spans="1:54" s="45" customFormat="1" ht="18.75" x14ac:dyDescent="0.3">
      <c r="A190" s="67" t="s">
        <v>106</v>
      </c>
      <c r="B190" s="242">
        <v>2250135</v>
      </c>
      <c r="C190" s="504"/>
      <c r="D190" s="91">
        <f>H190</f>
        <v>0</v>
      </c>
      <c r="E190" s="93">
        <f t="shared" si="82"/>
        <v>0</v>
      </c>
      <c r="F190" s="175" t="e">
        <f t="shared" si="65"/>
        <v>#DIV/0!</v>
      </c>
      <c r="G190" s="91"/>
      <c r="H190" s="91"/>
      <c r="I190" s="91" t="e">
        <f t="shared" si="66"/>
        <v>#DIV/0!</v>
      </c>
      <c r="J190" s="256">
        <f t="shared" si="77"/>
        <v>0</v>
      </c>
      <c r="K190" s="421">
        <f t="shared" si="78"/>
        <v>0</v>
      </c>
      <c r="L190" s="256">
        <f t="shared" si="53"/>
        <v>0</v>
      </c>
      <c r="M190" s="421">
        <f t="shared" si="68"/>
        <v>0</v>
      </c>
      <c r="N190" s="413"/>
      <c r="O190" s="413"/>
      <c r="P190" s="413"/>
      <c r="Q190" s="406"/>
      <c r="R190" s="406"/>
      <c r="S190" s="406"/>
      <c r="T190" s="406"/>
      <c r="U190" s="406"/>
      <c r="V190" s="406"/>
      <c r="W190" s="406"/>
      <c r="X190" s="334"/>
      <c r="Y190" s="334"/>
      <c r="Z190" s="334"/>
      <c r="AA190" s="334"/>
      <c r="AB190" s="334"/>
      <c r="AC190" s="334"/>
      <c r="AD190" s="334"/>
      <c r="AE190" s="334"/>
      <c r="AF190" s="334"/>
      <c r="AG190" s="334"/>
      <c r="AH190" s="334"/>
      <c r="AI190" s="334"/>
      <c r="AJ190" s="334"/>
      <c r="AK190" s="334"/>
      <c r="AL190" s="334"/>
      <c r="AM190" s="334"/>
      <c r="AN190" s="334"/>
      <c r="AO190" s="334"/>
      <c r="AP190" s="334"/>
      <c r="AQ190" s="334"/>
      <c r="AR190" s="334"/>
      <c r="AS190" s="334"/>
      <c r="AT190" s="334"/>
      <c r="AU190" s="334"/>
      <c r="AV190" s="334"/>
      <c r="AW190" s="334"/>
      <c r="AX190" s="334"/>
      <c r="AY190" s="334"/>
      <c r="AZ190" s="334"/>
      <c r="BA190" s="335"/>
      <c r="BB190" s="335"/>
    </row>
    <row r="191" spans="1:54" s="64" customFormat="1" ht="24" customHeight="1" x14ac:dyDescent="0.3">
      <c r="A191" s="121" t="s">
        <v>15</v>
      </c>
      <c r="B191" s="164" t="s">
        <v>107</v>
      </c>
      <c r="C191" s="125">
        <f t="shared" ref="C191:H191" si="83">SUM(C192:C195)</f>
        <v>112920</v>
      </c>
      <c r="D191" s="125">
        <f t="shared" si="83"/>
        <v>112920</v>
      </c>
      <c r="E191" s="125">
        <f t="shared" si="83"/>
        <v>0</v>
      </c>
      <c r="F191" s="184">
        <f t="shared" si="65"/>
        <v>100</v>
      </c>
      <c r="G191" s="125">
        <f t="shared" si="83"/>
        <v>112920</v>
      </c>
      <c r="H191" s="125">
        <f t="shared" si="83"/>
        <v>112920</v>
      </c>
      <c r="I191" s="125">
        <f t="shared" si="66"/>
        <v>100</v>
      </c>
      <c r="J191" s="256">
        <f t="shared" si="77"/>
        <v>0</v>
      </c>
      <c r="K191" s="421">
        <f t="shared" si="78"/>
        <v>112920</v>
      </c>
      <c r="L191" s="256">
        <f t="shared" si="53"/>
        <v>0</v>
      </c>
      <c r="M191" s="421">
        <f t="shared" si="68"/>
        <v>112920</v>
      </c>
      <c r="N191" s="355"/>
      <c r="O191" s="355"/>
      <c r="P191" s="383"/>
      <c r="Q191" s="356"/>
      <c r="R191" s="356"/>
      <c r="S191" s="356"/>
      <c r="T191" s="356"/>
      <c r="U191" s="356"/>
      <c r="V191" s="356"/>
      <c r="W191" s="356"/>
      <c r="X191" s="356"/>
      <c r="Y191" s="356"/>
      <c r="Z191" s="356"/>
      <c r="AA191" s="356"/>
      <c r="AB191" s="356"/>
      <c r="AC191" s="356"/>
      <c r="AD191" s="356"/>
      <c r="AE191" s="356"/>
      <c r="AF191" s="356"/>
      <c r="AG191" s="356"/>
      <c r="AH191" s="356"/>
      <c r="AI191" s="356"/>
      <c r="AJ191" s="356"/>
      <c r="AK191" s="356"/>
      <c r="AL191" s="356"/>
      <c r="AM191" s="356"/>
      <c r="AN191" s="356"/>
      <c r="AO191" s="356"/>
      <c r="AP191" s="356"/>
      <c r="AQ191" s="356"/>
      <c r="AR191" s="356"/>
      <c r="AS191" s="356"/>
      <c r="AT191" s="356"/>
      <c r="AU191" s="356"/>
      <c r="AV191" s="356"/>
      <c r="AW191" s="356"/>
      <c r="AX191" s="356"/>
      <c r="AY191" s="356"/>
      <c r="AZ191" s="356"/>
      <c r="BA191" s="373"/>
      <c r="BB191" s="373"/>
    </row>
    <row r="192" spans="1:54" s="55" customFormat="1" ht="18.75" x14ac:dyDescent="0.3">
      <c r="A192" s="67" t="s">
        <v>108</v>
      </c>
      <c r="B192" s="244">
        <v>2260048</v>
      </c>
      <c r="C192" s="504">
        <v>106920</v>
      </c>
      <c r="D192" s="90">
        <f>H192</f>
        <v>106920</v>
      </c>
      <c r="E192" s="93">
        <f t="shared" si="82"/>
        <v>0</v>
      </c>
      <c r="F192" s="175">
        <f t="shared" si="65"/>
        <v>100</v>
      </c>
      <c r="G192" s="91">
        <v>106920</v>
      </c>
      <c r="H192" s="91">
        <v>106920</v>
      </c>
      <c r="I192" s="91">
        <f t="shared" si="66"/>
        <v>100</v>
      </c>
      <c r="J192" s="256">
        <f t="shared" si="77"/>
        <v>0</v>
      </c>
      <c r="K192" s="421">
        <f t="shared" si="78"/>
        <v>106920</v>
      </c>
      <c r="L192" s="256">
        <f t="shared" si="53"/>
        <v>0</v>
      </c>
      <c r="M192" s="421">
        <f t="shared" si="68"/>
        <v>106920</v>
      </c>
      <c r="N192" s="383"/>
      <c r="O192" s="383"/>
      <c r="P192" s="383"/>
      <c r="Q192" s="356"/>
      <c r="R192" s="356"/>
      <c r="S192" s="356"/>
      <c r="T192" s="356"/>
      <c r="U192" s="356"/>
      <c r="V192" s="356"/>
      <c r="W192" s="356"/>
      <c r="X192" s="354"/>
      <c r="Y192" s="354"/>
      <c r="Z192" s="354"/>
      <c r="AA192" s="354"/>
      <c r="AB192" s="354"/>
      <c r="AC192" s="354"/>
      <c r="AD192" s="354"/>
      <c r="AE192" s="354"/>
      <c r="AF192" s="354"/>
      <c r="AG192" s="354"/>
      <c r="AH192" s="354"/>
      <c r="AI192" s="354"/>
      <c r="AJ192" s="354"/>
      <c r="AK192" s="354"/>
      <c r="AL192" s="354"/>
      <c r="AM192" s="354"/>
      <c r="AN192" s="354"/>
      <c r="AO192" s="354"/>
      <c r="AP192" s="354"/>
      <c r="AQ192" s="354"/>
      <c r="AR192" s="354"/>
      <c r="AS192" s="354"/>
      <c r="AT192" s="354"/>
      <c r="AU192" s="354"/>
      <c r="AV192" s="354"/>
      <c r="AW192" s="354"/>
      <c r="AX192" s="354"/>
      <c r="AY192" s="354"/>
      <c r="AZ192" s="354"/>
      <c r="BA192" s="384"/>
      <c r="BB192" s="384"/>
    </row>
    <row r="193" spans="1:54" s="55" customFormat="1" ht="18.75" x14ac:dyDescent="0.3">
      <c r="A193" s="48" t="s">
        <v>238</v>
      </c>
      <c r="B193" s="244">
        <v>2260034</v>
      </c>
      <c r="C193" s="504"/>
      <c r="D193" s="90"/>
      <c r="E193" s="93">
        <f t="shared" si="82"/>
        <v>0</v>
      </c>
      <c r="F193" s="175"/>
      <c r="G193" s="91"/>
      <c r="H193" s="91"/>
      <c r="I193" s="91"/>
      <c r="J193" s="256"/>
      <c r="K193" s="421"/>
      <c r="L193" s="256">
        <f t="shared" si="53"/>
        <v>0</v>
      </c>
      <c r="M193" s="421"/>
      <c r="N193" s="383"/>
      <c r="O193" s="383"/>
      <c r="P193" s="383"/>
      <c r="Q193" s="356"/>
      <c r="R193" s="356"/>
      <c r="S193" s="356"/>
      <c r="T193" s="356"/>
      <c r="U193" s="356"/>
      <c r="V193" s="356"/>
      <c r="W193" s="356"/>
      <c r="X193" s="354"/>
      <c r="Y193" s="354"/>
      <c r="Z193" s="354"/>
      <c r="AA193" s="354"/>
      <c r="AB193" s="354"/>
      <c r="AC193" s="354"/>
      <c r="AD193" s="354"/>
      <c r="AE193" s="354"/>
      <c r="AF193" s="354"/>
      <c r="AG193" s="354"/>
      <c r="AH193" s="354"/>
      <c r="AI193" s="354"/>
      <c r="AJ193" s="354"/>
      <c r="AK193" s="354"/>
      <c r="AL193" s="354"/>
      <c r="AM193" s="354"/>
      <c r="AN193" s="354"/>
      <c r="AO193" s="354"/>
      <c r="AP193" s="354"/>
      <c r="AQ193" s="354"/>
      <c r="AR193" s="354"/>
      <c r="AS193" s="354"/>
      <c r="AT193" s="354"/>
      <c r="AU193" s="354"/>
      <c r="AV193" s="354"/>
      <c r="AW193" s="354"/>
      <c r="AX193" s="354"/>
      <c r="AY193" s="354"/>
      <c r="AZ193" s="354"/>
      <c r="BA193" s="384"/>
      <c r="BB193" s="384"/>
    </row>
    <row r="194" spans="1:54" s="42" customFormat="1" ht="31.5" x14ac:dyDescent="0.3">
      <c r="A194" s="47" t="s">
        <v>109</v>
      </c>
      <c r="B194" s="241">
        <v>2260336</v>
      </c>
      <c r="C194" s="499">
        <v>6000</v>
      </c>
      <c r="D194" s="90">
        <f>H194</f>
        <v>6000</v>
      </c>
      <c r="E194" s="93">
        <f t="shared" si="82"/>
        <v>0</v>
      </c>
      <c r="F194" s="175">
        <f t="shared" si="65"/>
        <v>100</v>
      </c>
      <c r="G194" s="90">
        <v>6000</v>
      </c>
      <c r="H194" s="90">
        <v>6000</v>
      </c>
      <c r="I194" s="90">
        <f t="shared" si="66"/>
        <v>100</v>
      </c>
      <c r="J194" s="256">
        <f>G194-H194</f>
        <v>0</v>
      </c>
      <c r="K194" s="421">
        <f>C194</f>
        <v>6000</v>
      </c>
      <c r="L194" s="256">
        <f t="shared" si="53"/>
        <v>0</v>
      </c>
      <c r="M194" s="421">
        <f t="shared" si="68"/>
        <v>6000</v>
      </c>
      <c r="N194" s="412"/>
      <c r="O194" s="412"/>
      <c r="P194" s="412"/>
      <c r="Q194" s="405"/>
      <c r="R194" s="405"/>
      <c r="S194" s="405"/>
      <c r="T194" s="405"/>
      <c r="U194" s="405"/>
      <c r="V194" s="405"/>
      <c r="W194" s="405"/>
      <c r="X194" s="332"/>
      <c r="Y194" s="332"/>
      <c r="Z194" s="332"/>
      <c r="AA194" s="332"/>
      <c r="AB194" s="332"/>
      <c r="AC194" s="332"/>
      <c r="AD194" s="332"/>
      <c r="AE194" s="332"/>
      <c r="AF194" s="332"/>
      <c r="AG194" s="332"/>
      <c r="AH194" s="332"/>
      <c r="AI194" s="332"/>
      <c r="AJ194" s="332"/>
      <c r="AK194" s="332"/>
      <c r="AL194" s="332"/>
      <c r="AM194" s="332"/>
      <c r="AN194" s="332"/>
      <c r="AO194" s="332"/>
      <c r="AP194" s="332"/>
      <c r="AQ194" s="332"/>
      <c r="AR194" s="332"/>
      <c r="AS194" s="332"/>
      <c r="AT194" s="332"/>
      <c r="AU194" s="332"/>
      <c r="AV194" s="332"/>
      <c r="AW194" s="332"/>
      <c r="AX194" s="332"/>
      <c r="AY194" s="332"/>
      <c r="AZ194" s="332"/>
      <c r="BA194" s="333"/>
      <c r="BB194" s="333"/>
    </row>
    <row r="195" spans="1:54" s="45" customFormat="1" ht="22.5" customHeight="1" x14ac:dyDescent="0.3">
      <c r="A195" s="48" t="s">
        <v>122</v>
      </c>
      <c r="B195" s="244">
        <v>2260382</v>
      </c>
      <c r="C195" s="500"/>
      <c r="D195" s="91">
        <f>H195</f>
        <v>0</v>
      </c>
      <c r="E195" s="93">
        <f t="shared" si="82"/>
        <v>0</v>
      </c>
      <c r="F195" s="175" t="e">
        <f t="shared" si="65"/>
        <v>#DIV/0!</v>
      </c>
      <c r="G195" s="91"/>
      <c r="H195" s="91"/>
      <c r="I195" s="91" t="e">
        <f t="shared" si="66"/>
        <v>#DIV/0!</v>
      </c>
      <c r="J195" s="256">
        <f>G195-H195</f>
        <v>0</v>
      </c>
      <c r="K195" s="421">
        <f>C195</f>
        <v>0</v>
      </c>
      <c r="L195" s="256">
        <f t="shared" si="53"/>
        <v>0</v>
      </c>
      <c r="M195" s="421">
        <f t="shared" si="68"/>
        <v>0</v>
      </c>
      <c r="N195" s="413"/>
      <c r="O195" s="413"/>
      <c r="P195" s="413"/>
      <c r="Q195" s="406"/>
      <c r="R195" s="406"/>
      <c r="S195" s="406"/>
      <c r="T195" s="406"/>
      <c r="U195" s="406"/>
      <c r="V195" s="406"/>
      <c r="W195" s="406"/>
      <c r="X195" s="334"/>
      <c r="Y195" s="334"/>
      <c r="Z195" s="334"/>
      <c r="AA195" s="334"/>
      <c r="AB195" s="334"/>
      <c r="AC195" s="334"/>
      <c r="AD195" s="334"/>
      <c r="AE195" s="334"/>
      <c r="AF195" s="334"/>
      <c r="AG195" s="334"/>
      <c r="AH195" s="334"/>
      <c r="AI195" s="334"/>
      <c r="AJ195" s="334"/>
      <c r="AK195" s="334"/>
      <c r="AL195" s="334"/>
      <c r="AM195" s="334"/>
      <c r="AN195" s="334"/>
      <c r="AO195" s="334"/>
      <c r="AP195" s="334"/>
      <c r="AQ195" s="334"/>
      <c r="AR195" s="334"/>
      <c r="AS195" s="334"/>
      <c r="AT195" s="334"/>
      <c r="AU195" s="334"/>
      <c r="AV195" s="334"/>
      <c r="AW195" s="334"/>
      <c r="AX195" s="334"/>
      <c r="AY195" s="334"/>
      <c r="AZ195" s="334"/>
      <c r="BA195" s="335"/>
      <c r="BB195" s="335"/>
    </row>
    <row r="196" spans="1:54" s="46" customFormat="1" ht="21.75" customHeight="1" x14ac:dyDescent="0.25">
      <c r="A196" s="123" t="s">
        <v>19</v>
      </c>
      <c r="B196" s="165" t="s">
        <v>110</v>
      </c>
      <c r="C196" s="125">
        <f>SUM(C197:C204)</f>
        <v>0</v>
      </c>
      <c r="D196" s="125">
        <f>SUM(D197:D204)</f>
        <v>0</v>
      </c>
      <c r="E196" s="125">
        <f>SUM(E197:E204)</f>
        <v>0</v>
      </c>
      <c r="F196" s="125" t="e">
        <f t="shared" ref="F196:P196" si="84">SUM(F197:F204)</f>
        <v>#DIV/0!</v>
      </c>
      <c r="G196" s="125">
        <f t="shared" si="84"/>
        <v>0</v>
      </c>
      <c r="H196" s="125">
        <f t="shared" si="84"/>
        <v>0</v>
      </c>
      <c r="I196" s="125" t="e">
        <f t="shared" si="84"/>
        <v>#DIV/0!</v>
      </c>
      <c r="J196" s="125">
        <f t="shared" si="84"/>
        <v>0</v>
      </c>
      <c r="K196" s="125">
        <f t="shared" si="84"/>
        <v>0</v>
      </c>
      <c r="L196" s="256">
        <f t="shared" si="53"/>
        <v>0</v>
      </c>
      <c r="M196" s="125">
        <f t="shared" si="84"/>
        <v>0</v>
      </c>
      <c r="N196" s="125">
        <f t="shared" si="84"/>
        <v>0</v>
      </c>
      <c r="O196" s="125">
        <f t="shared" si="84"/>
        <v>0</v>
      </c>
      <c r="P196" s="125">
        <f t="shared" si="84"/>
        <v>0</v>
      </c>
      <c r="Q196" s="337"/>
      <c r="R196" s="337"/>
      <c r="S196" s="337"/>
      <c r="T196" s="337"/>
      <c r="U196" s="337"/>
      <c r="V196" s="337"/>
      <c r="W196" s="337"/>
      <c r="X196" s="337"/>
      <c r="Y196" s="337"/>
      <c r="Z196" s="337"/>
      <c r="AA196" s="337"/>
      <c r="AB196" s="337"/>
      <c r="AC196" s="337"/>
      <c r="AD196" s="337"/>
      <c r="AE196" s="337"/>
      <c r="AF196" s="337"/>
      <c r="AG196" s="337"/>
      <c r="AH196" s="337"/>
      <c r="AI196" s="337"/>
      <c r="AJ196" s="337"/>
      <c r="AK196" s="337"/>
      <c r="AL196" s="337"/>
      <c r="AM196" s="337"/>
      <c r="AN196" s="337"/>
      <c r="AO196" s="337"/>
      <c r="AP196" s="337"/>
      <c r="AQ196" s="337"/>
      <c r="AR196" s="337"/>
      <c r="AS196" s="337"/>
      <c r="AT196" s="337"/>
      <c r="AU196" s="337"/>
      <c r="AV196" s="337"/>
      <c r="AW196" s="337"/>
      <c r="AX196" s="337"/>
      <c r="AY196" s="337"/>
      <c r="AZ196" s="337"/>
      <c r="BA196" s="338"/>
      <c r="BB196" s="338"/>
    </row>
    <row r="197" spans="1:54" s="485" customFormat="1" ht="21.75" customHeight="1" x14ac:dyDescent="0.3">
      <c r="A197" s="36" t="s">
        <v>236</v>
      </c>
      <c r="B197" s="248">
        <v>3100004</v>
      </c>
      <c r="C197" s="532"/>
      <c r="D197" s="90">
        <f t="shared" ref="D197" si="85">H197</f>
        <v>0</v>
      </c>
      <c r="E197" s="93">
        <f t="shared" si="82"/>
        <v>0</v>
      </c>
      <c r="F197" s="175" t="e">
        <f t="shared" si="65"/>
        <v>#DIV/0!</v>
      </c>
      <c r="G197" s="532"/>
      <c r="H197" s="532"/>
      <c r="I197" s="90" t="e">
        <f t="shared" si="66"/>
        <v>#DIV/0!</v>
      </c>
      <c r="J197" s="599"/>
      <c r="K197" s="421"/>
      <c r="L197" s="256">
        <f t="shared" si="53"/>
        <v>0</v>
      </c>
      <c r="M197" s="421"/>
      <c r="N197" s="377"/>
      <c r="O197" s="377"/>
      <c r="P197" s="377"/>
      <c r="Q197" s="337"/>
      <c r="R197" s="337"/>
      <c r="S197" s="337"/>
      <c r="T197" s="337"/>
      <c r="U197" s="337"/>
      <c r="V197" s="337"/>
      <c r="W197" s="337"/>
      <c r="X197" s="337"/>
      <c r="Y197" s="337"/>
      <c r="Z197" s="337"/>
      <c r="AA197" s="337"/>
      <c r="AB197" s="337"/>
      <c r="AC197" s="337"/>
      <c r="AD197" s="337"/>
      <c r="AE197" s="337"/>
      <c r="AF197" s="337"/>
      <c r="AG197" s="337"/>
      <c r="AH197" s="337"/>
      <c r="AI197" s="337"/>
      <c r="AJ197" s="337"/>
      <c r="AK197" s="337"/>
      <c r="AL197" s="337"/>
      <c r="AM197" s="337"/>
      <c r="AN197" s="337"/>
      <c r="AO197" s="337"/>
      <c r="AP197" s="337"/>
      <c r="AQ197" s="337"/>
      <c r="AR197" s="337"/>
      <c r="AS197" s="337"/>
      <c r="AT197" s="337"/>
      <c r="AU197" s="337"/>
      <c r="AV197" s="337"/>
      <c r="AW197" s="337"/>
      <c r="AX197" s="337"/>
      <c r="AY197" s="337"/>
      <c r="AZ197" s="337"/>
      <c r="BA197" s="337"/>
      <c r="BB197" s="337"/>
    </row>
    <row r="198" spans="1:54" s="42" customFormat="1" ht="31.5" x14ac:dyDescent="0.3">
      <c r="A198" s="36" t="s">
        <v>111</v>
      </c>
      <c r="B198" s="248">
        <v>3100014</v>
      </c>
      <c r="C198" s="504"/>
      <c r="D198" s="90">
        <f t="shared" ref="D198:D204" si="86">H198</f>
        <v>0</v>
      </c>
      <c r="E198" s="93">
        <f t="shared" ref="E198:E204" si="87">C198-D198</f>
        <v>0</v>
      </c>
      <c r="F198" s="175" t="e">
        <f t="shared" si="65"/>
        <v>#DIV/0!</v>
      </c>
      <c r="G198" s="90"/>
      <c r="H198" s="90"/>
      <c r="I198" s="90" t="e">
        <f t="shared" si="66"/>
        <v>#DIV/0!</v>
      </c>
      <c r="J198" s="256">
        <f>G198-H198</f>
        <v>0</v>
      </c>
      <c r="K198" s="421">
        <f>C198</f>
        <v>0</v>
      </c>
      <c r="L198" s="256">
        <f t="shared" ref="L198:L261" si="88">H198-D198</f>
        <v>0</v>
      </c>
      <c r="M198" s="421">
        <f t="shared" si="68"/>
        <v>0</v>
      </c>
      <c r="N198" s="412"/>
      <c r="O198" s="412"/>
      <c r="P198" s="412"/>
      <c r="Q198" s="405"/>
      <c r="R198" s="405"/>
      <c r="S198" s="405"/>
      <c r="T198" s="405"/>
      <c r="U198" s="405"/>
      <c r="V198" s="405"/>
      <c r="W198" s="405"/>
      <c r="X198" s="332"/>
      <c r="Y198" s="332"/>
      <c r="Z198" s="332"/>
      <c r="AA198" s="332"/>
      <c r="AB198" s="332"/>
      <c r="AC198" s="332"/>
      <c r="AD198" s="332"/>
      <c r="AE198" s="332"/>
      <c r="AF198" s="332"/>
      <c r="AG198" s="332"/>
      <c r="AH198" s="332"/>
      <c r="AI198" s="332"/>
      <c r="AJ198" s="332"/>
      <c r="AK198" s="332"/>
      <c r="AL198" s="332"/>
      <c r="AM198" s="332"/>
      <c r="AN198" s="332"/>
      <c r="AO198" s="332"/>
      <c r="AP198" s="332"/>
      <c r="AQ198" s="332"/>
      <c r="AR198" s="332"/>
      <c r="AS198" s="332"/>
      <c r="AT198" s="332"/>
      <c r="AU198" s="332"/>
      <c r="AV198" s="332"/>
      <c r="AW198" s="332"/>
      <c r="AX198" s="332"/>
      <c r="AY198" s="332"/>
      <c r="AZ198" s="332"/>
      <c r="BA198" s="333"/>
      <c r="BB198" s="333"/>
    </row>
    <row r="199" spans="1:54" s="42" customFormat="1" ht="18.75" x14ac:dyDescent="0.3">
      <c r="A199" s="36" t="s">
        <v>239</v>
      </c>
      <c r="B199" s="244">
        <v>3100016</v>
      </c>
      <c r="C199" s="504"/>
      <c r="D199" s="90">
        <f t="shared" si="86"/>
        <v>0</v>
      </c>
      <c r="E199" s="93">
        <f t="shared" si="87"/>
        <v>0</v>
      </c>
      <c r="F199" s="175" t="e">
        <f t="shared" si="65"/>
        <v>#DIV/0!</v>
      </c>
      <c r="G199" s="90"/>
      <c r="H199" s="90"/>
      <c r="I199" s="90" t="e">
        <f t="shared" si="66"/>
        <v>#DIV/0!</v>
      </c>
      <c r="J199" s="256"/>
      <c r="K199" s="421"/>
      <c r="L199" s="256">
        <f t="shared" si="88"/>
        <v>0</v>
      </c>
      <c r="M199" s="421"/>
      <c r="N199" s="412"/>
      <c r="O199" s="412"/>
      <c r="P199" s="412"/>
      <c r="Q199" s="405"/>
      <c r="R199" s="405"/>
      <c r="S199" s="405"/>
      <c r="T199" s="405"/>
      <c r="U199" s="405"/>
      <c r="V199" s="405"/>
      <c r="W199" s="405"/>
      <c r="X199" s="332"/>
      <c r="Y199" s="332"/>
      <c r="Z199" s="332"/>
      <c r="AA199" s="332"/>
      <c r="AB199" s="332"/>
      <c r="AC199" s="332"/>
      <c r="AD199" s="332"/>
      <c r="AE199" s="332"/>
      <c r="AF199" s="332"/>
      <c r="AG199" s="332"/>
      <c r="AH199" s="332"/>
      <c r="AI199" s="332"/>
      <c r="AJ199" s="332"/>
      <c r="AK199" s="332"/>
      <c r="AL199" s="332"/>
      <c r="AM199" s="332"/>
      <c r="AN199" s="332"/>
      <c r="AO199" s="332"/>
      <c r="AP199" s="332"/>
      <c r="AQ199" s="332"/>
      <c r="AR199" s="332"/>
      <c r="AS199" s="332"/>
      <c r="AT199" s="332"/>
      <c r="AU199" s="332"/>
      <c r="AV199" s="332"/>
      <c r="AW199" s="332"/>
      <c r="AX199" s="332"/>
      <c r="AY199" s="332"/>
      <c r="AZ199" s="332"/>
      <c r="BA199" s="333"/>
      <c r="BB199" s="333"/>
    </row>
    <row r="200" spans="1:54" s="42" customFormat="1" ht="18.75" x14ac:dyDescent="0.3">
      <c r="A200" s="36" t="s">
        <v>240</v>
      </c>
      <c r="B200" s="244">
        <v>3100020</v>
      </c>
      <c r="C200" s="504"/>
      <c r="D200" s="90">
        <f t="shared" si="86"/>
        <v>0</v>
      </c>
      <c r="E200" s="93">
        <f t="shared" si="87"/>
        <v>0</v>
      </c>
      <c r="F200" s="175" t="e">
        <f t="shared" si="65"/>
        <v>#DIV/0!</v>
      </c>
      <c r="G200" s="90"/>
      <c r="H200" s="90"/>
      <c r="I200" s="90" t="e">
        <f t="shared" si="66"/>
        <v>#DIV/0!</v>
      </c>
      <c r="J200" s="256"/>
      <c r="K200" s="421"/>
      <c r="L200" s="256">
        <f t="shared" si="88"/>
        <v>0</v>
      </c>
      <c r="M200" s="421"/>
      <c r="N200" s="412"/>
      <c r="O200" s="412"/>
      <c r="P200" s="412"/>
      <c r="Q200" s="405"/>
      <c r="R200" s="405"/>
      <c r="S200" s="405"/>
      <c r="T200" s="405"/>
      <c r="U200" s="405"/>
      <c r="V200" s="405"/>
      <c r="W200" s="405"/>
      <c r="X200" s="332"/>
      <c r="Y200" s="332"/>
      <c r="Z200" s="332"/>
      <c r="AA200" s="332"/>
      <c r="AB200" s="332"/>
      <c r="AC200" s="332"/>
      <c r="AD200" s="332"/>
      <c r="AE200" s="332"/>
      <c r="AF200" s="332"/>
      <c r="AG200" s="332"/>
      <c r="AH200" s="332"/>
      <c r="AI200" s="332"/>
      <c r="AJ200" s="332"/>
      <c r="AK200" s="332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3"/>
      <c r="BB200" s="333"/>
    </row>
    <row r="201" spans="1:54" s="42" customFormat="1" ht="18.75" x14ac:dyDescent="0.3">
      <c r="A201" s="36" t="s">
        <v>112</v>
      </c>
      <c r="B201" s="248">
        <v>3100026</v>
      </c>
      <c r="C201" s="504"/>
      <c r="D201" s="90">
        <f t="shared" si="86"/>
        <v>0</v>
      </c>
      <c r="E201" s="93">
        <f t="shared" si="87"/>
        <v>0</v>
      </c>
      <c r="F201" s="175" t="e">
        <f t="shared" si="65"/>
        <v>#DIV/0!</v>
      </c>
      <c r="G201" s="90"/>
      <c r="H201" s="90"/>
      <c r="I201" s="90" t="e">
        <f t="shared" si="66"/>
        <v>#DIV/0!</v>
      </c>
      <c r="J201" s="256"/>
      <c r="K201" s="421"/>
      <c r="L201" s="256">
        <f t="shared" si="88"/>
        <v>0</v>
      </c>
      <c r="M201" s="421"/>
      <c r="N201" s="412"/>
      <c r="O201" s="412"/>
      <c r="P201" s="412"/>
      <c r="Q201" s="405"/>
      <c r="R201" s="405"/>
      <c r="S201" s="405"/>
      <c r="T201" s="405"/>
      <c r="U201" s="405"/>
      <c r="V201" s="405"/>
      <c r="W201" s="405"/>
      <c r="X201" s="332"/>
      <c r="Y201" s="332"/>
      <c r="Z201" s="332"/>
      <c r="AA201" s="332"/>
      <c r="AB201" s="332"/>
      <c r="AC201" s="332"/>
      <c r="AD201" s="332"/>
      <c r="AE201" s="332"/>
      <c r="AF201" s="332"/>
      <c r="AG201" s="332"/>
      <c r="AH201" s="332"/>
      <c r="AI201" s="332"/>
      <c r="AJ201" s="332"/>
      <c r="AK201" s="332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3"/>
      <c r="BB201" s="333"/>
    </row>
    <row r="202" spans="1:54" s="42" customFormat="1" ht="18.75" x14ac:dyDescent="0.3">
      <c r="A202" s="36" t="s">
        <v>23</v>
      </c>
      <c r="B202" s="248">
        <v>3100035</v>
      </c>
      <c r="C202" s="504"/>
      <c r="D202" s="90">
        <f t="shared" si="86"/>
        <v>0</v>
      </c>
      <c r="E202" s="93">
        <f t="shared" si="87"/>
        <v>0</v>
      </c>
      <c r="F202" s="175" t="e">
        <f t="shared" si="65"/>
        <v>#DIV/0!</v>
      </c>
      <c r="G202" s="90"/>
      <c r="H202" s="90"/>
      <c r="I202" s="90" t="e">
        <f t="shared" si="66"/>
        <v>#DIV/0!</v>
      </c>
      <c r="J202" s="256"/>
      <c r="K202" s="421"/>
      <c r="L202" s="256">
        <f t="shared" si="88"/>
        <v>0</v>
      </c>
      <c r="M202" s="421"/>
      <c r="N202" s="412"/>
      <c r="O202" s="412"/>
      <c r="P202" s="412"/>
      <c r="Q202" s="405"/>
      <c r="R202" s="405"/>
      <c r="S202" s="405"/>
      <c r="T202" s="405"/>
      <c r="U202" s="405"/>
      <c r="V202" s="405"/>
      <c r="W202" s="405"/>
      <c r="X202" s="332"/>
      <c r="Y202" s="332"/>
      <c r="Z202" s="332"/>
      <c r="AA202" s="332"/>
      <c r="AB202" s="332"/>
      <c r="AC202" s="332"/>
      <c r="AD202" s="332"/>
      <c r="AE202" s="332"/>
      <c r="AF202" s="332"/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3"/>
      <c r="BB202" s="333"/>
    </row>
    <row r="203" spans="1:54" s="94" customFormat="1" ht="18.75" x14ac:dyDescent="0.3">
      <c r="A203" s="36" t="s">
        <v>113</v>
      </c>
      <c r="B203" s="244">
        <v>3100039</v>
      </c>
      <c r="C203" s="504"/>
      <c r="D203" s="90">
        <f t="shared" si="86"/>
        <v>0</v>
      </c>
      <c r="E203" s="93">
        <f t="shared" si="87"/>
        <v>0</v>
      </c>
      <c r="F203" s="175" t="e">
        <f t="shared" si="65"/>
        <v>#DIV/0!</v>
      </c>
      <c r="G203" s="93"/>
      <c r="H203" s="93"/>
      <c r="I203" s="90" t="e">
        <f t="shared" si="66"/>
        <v>#DIV/0!</v>
      </c>
      <c r="J203" s="256">
        <f>G203-H203</f>
        <v>0</v>
      </c>
      <c r="K203" s="421">
        <f>C203</f>
        <v>0</v>
      </c>
      <c r="L203" s="256">
        <f t="shared" si="88"/>
        <v>0</v>
      </c>
      <c r="M203" s="421">
        <f t="shared" si="68"/>
        <v>0</v>
      </c>
      <c r="N203" s="418"/>
      <c r="O203" s="418"/>
      <c r="P203" s="418"/>
      <c r="Q203" s="410"/>
      <c r="R203" s="410"/>
      <c r="S203" s="410"/>
      <c r="T203" s="410"/>
      <c r="U203" s="410"/>
      <c r="V203" s="410"/>
      <c r="W203" s="410"/>
      <c r="X203" s="358"/>
      <c r="Y203" s="358"/>
      <c r="Z203" s="358"/>
      <c r="AA203" s="358"/>
      <c r="AB203" s="358"/>
      <c r="AC203" s="358"/>
      <c r="AD203" s="358"/>
      <c r="AE203" s="358"/>
      <c r="AF203" s="358"/>
      <c r="AG203" s="358"/>
      <c r="AH203" s="358"/>
      <c r="AI203" s="358"/>
      <c r="AJ203" s="358"/>
      <c r="AK203" s="358"/>
      <c r="AL203" s="358"/>
      <c r="AM203" s="358"/>
      <c r="AN203" s="358"/>
      <c r="AO203" s="358"/>
      <c r="AP203" s="358"/>
      <c r="AQ203" s="358"/>
      <c r="AR203" s="358"/>
      <c r="AS203" s="358"/>
      <c r="AT203" s="358"/>
      <c r="AU203" s="358"/>
      <c r="AV203" s="358"/>
      <c r="AW203" s="358"/>
      <c r="AX203" s="358"/>
      <c r="AY203" s="358"/>
      <c r="AZ203" s="358"/>
      <c r="BA203" s="359"/>
      <c r="BB203" s="359"/>
    </row>
    <row r="204" spans="1:54" s="41" customFormat="1" ht="18.75" x14ac:dyDescent="0.3">
      <c r="A204" s="53" t="s">
        <v>115</v>
      </c>
      <c r="B204" s="246">
        <v>3100121</v>
      </c>
      <c r="C204" s="207"/>
      <c r="D204" s="90">
        <f t="shared" si="86"/>
        <v>0</v>
      </c>
      <c r="E204" s="93">
        <f t="shared" si="87"/>
        <v>0</v>
      </c>
      <c r="F204" s="175" t="e">
        <f t="shared" si="65"/>
        <v>#DIV/0!</v>
      </c>
      <c r="G204" s="90"/>
      <c r="H204" s="90"/>
      <c r="I204" s="90" t="e">
        <f t="shared" si="66"/>
        <v>#DIV/0!</v>
      </c>
      <c r="J204" s="256">
        <f>G204-H204</f>
        <v>0</v>
      </c>
      <c r="K204" s="421">
        <f>C204</f>
        <v>0</v>
      </c>
      <c r="L204" s="256">
        <f t="shared" si="88"/>
        <v>0</v>
      </c>
      <c r="M204" s="421">
        <f t="shared" si="68"/>
        <v>0</v>
      </c>
      <c r="N204" s="412"/>
      <c r="O204" s="412"/>
      <c r="P204" s="412"/>
      <c r="Q204" s="405"/>
      <c r="R204" s="405"/>
      <c r="S204" s="405"/>
      <c r="T204" s="405"/>
      <c r="U204" s="405"/>
      <c r="V204" s="405"/>
      <c r="W204" s="405"/>
      <c r="X204" s="332"/>
      <c r="Y204" s="332"/>
      <c r="Z204" s="332"/>
      <c r="AA204" s="332"/>
      <c r="AB204" s="332"/>
      <c r="AC204" s="332"/>
      <c r="AD204" s="332"/>
      <c r="AE204" s="332"/>
      <c r="AF204" s="332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</row>
    <row r="205" spans="1:54" s="41" customFormat="1" ht="18.75" x14ac:dyDescent="0.3">
      <c r="A205" s="123" t="s">
        <v>24</v>
      </c>
      <c r="B205" s="150">
        <v>340</v>
      </c>
      <c r="C205" s="130">
        <f>SUM(C206)</f>
        <v>84500</v>
      </c>
      <c r="D205" s="130">
        <f>SUM(D206)</f>
        <v>84497</v>
      </c>
      <c r="E205" s="130">
        <f>SUM(E206)</f>
        <v>3</v>
      </c>
      <c r="F205" s="184">
        <f t="shared" si="65"/>
        <v>99.996449704142009</v>
      </c>
      <c r="G205" s="533">
        <f>SUM(G206)</f>
        <v>84500</v>
      </c>
      <c r="H205" s="533">
        <f>SUM(H206)</f>
        <v>84497</v>
      </c>
      <c r="I205" s="533">
        <f t="shared" si="66"/>
        <v>99.996449704142009</v>
      </c>
      <c r="J205" s="256"/>
      <c r="K205" s="421"/>
      <c r="L205" s="256">
        <f t="shared" si="88"/>
        <v>0</v>
      </c>
      <c r="M205" s="421"/>
      <c r="N205" s="412"/>
      <c r="O205" s="412"/>
      <c r="P205" s="412"/>
      <c r="Q205" s="405"/>
      <c r="R205" s="405"/>
      <c r="S205" s="405"/>
      <c r="T205" s="405"/>
      <c r="U205" s="405"/>
      <c r="V205" s="405"/>
      <c r="W205" s="405"/>
      <c r="X205" s="332"/>
      <c r="Y205" s="332"/>
      <c r="Z205" s="332"/>
      <c r="AA205" s="332"/>
      <c r="AB205" s="332"/>
      <c r="AC205" s="332"/>
      <c r="AD205" s="332"/>
      <c r="AE205" s="332"/>
      <c r="AF205" s="332"/>
      <c r="AG205" s="332"/>
      <c r="AH205" s="332"/>
      <c r="AI205" s="332"/>
      <c r="AJ205" s="332"/>
      <c r="AK205" s="332"/>
      <c r="AL205" s="332"/>
      <c r="AM205" s="332"/>
      <c r="AN205" s="332"/>
      <c r="AO205" s="332"/>
      <c r="AP205" s="332"/>
      <c r="AQ205" s="332"/>
      <c r="AR205" s="332"/>
      <c r="AS205" s="332"/>
      <c r="AT205" s="332"/>
      <c r="AU205" s="332"/>
      <c r="AV205" s="332"/>
      <c r="AW205" s="332"/>
      <c r="AX205" s="332"/>
      <c r="AY205" s="332"/>
      <c r="AZ205" s="332"/>
      <c r="BA205" s="332"/>
      <c r="BB205" s="332"/>
    </row>
    <row r="206" spans="1:54" s="41" customFormat="1" ht="18.75" x14ac:dyDescent="0.3">
      <c r="A206" s="484" t="s">
        <v>241</v>
      </c>
      <c r="B206" s="246">
        <v>3450000</v>
      </c>
      <c r="C206" s="207">
        <v>84500</v>
      </c>
      <c r="D206" s="90">
        <f>H206</f>
        <v>84497</v>
      </c>
      <c r="E206" s="93">
        <f t="shared" si="82"/>
        <v>3</v>
      </c>
      <c r="F206" s="175">
        <f t="shared" si="65"/>
        <v>99.996449704142009</v>
      </c>
      <c r="G206" s="90">
        <v>84500</v>
      </c>
      <c r="H206" s="90">
        <v>84497</v>
      </c>
      <c r="I206" s="90">
        <f t="shared" si="66"/>
        <v>99.996449704142009</v>
      </c>
      <c r="J206" s="599"/>
      <c r="K206" s="421"/>
      <c r="L206" s="256">
        <f t="shared" si="88"/>
        <v>0</v>
      </c>
      <c r="M206" s="421"/>
      <c r="N206" s="412"/>
      <c r="O206" s="412"/>
      <c r="P206" s="412"/>
      <c r="Q206" s="405"/>
      <c r="R206" s="405"/>
      <c r="S206" s="405"/>
      <c r="T206" s="405"/>
      <c r="U206" s="405"/>
      <c r="V206" s="405"/>
      <c r="W206" s="405"/>
      <c r="X206" s="332"/>
      <c r="Y206" s="332"/>
      <c r="Z206" s="332"/>
      <c r="AA206" s="332"/>
      <c r="AB206" s="332"/>
      <c r="AC206" s="332"/>
      <c r="AD206" s="332"/>
      <c r="AE206" s="332"/>
      <c r="AF206" s="332"/>
      <c r="AG206" s="332"/>
      <c r="AH206" s="332"/>
      <c r="AI206" s="332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2"/>
      <c r="AU206" s="332"/>
      <c r="AV206" s="332"/>
      <c r="AW206" s="332"/>
      <c r="AX206" s="332"/>
      <c r="AY206" s="332"/>
      <c r="AZ206" s="332"/>
      <c r="BA206" s="332"/>
      <c r="BB206" s="332"/>
    </row>
    <row r="207" spans="1:54" s="225" customFormat="1" ht="18.75" x14ac:dyDescent="0.3">
      <c r="A207" s="68" t="s">
        <v>170</v>
      </c>
      <c r="B207" s="163" t="s">
        <v>171</v>
      </c>
      <c r="C207" s="89">
        <f>C208+C210+C212</f>
        <v>0</v>
      </c>
      <c r="D207" s="89">
        <f>D208+D210+D212</f>
        <v>0</v>
      </c>
      <c r="E207" s="89">
        <f>E208+E210+E212</f>
        <v>0</v>
      </c>
      <c r="F207" s="488" t="e">
        <f t="shared" si="65"/>
        <v>#DIV/0!</v>
      </c>
      <c r="G207" s="89">
        <f>G208+G210+G212</f>
        <v>0</v>
      </c>
      <c r="H207" s="89">
        <f>H208+H210+H212</f>
        <v>0</v>
      </c>
      <c r="I207" s="89" t="e">
        <f t="shared" si="66"/>
        <v>#DIV/0!</v>
      </c>
      <c r="J207" s="256">
        <f t="shared" ref="J207:J227" si="89">G207-H207</f>
        <v>0</v>
      </c>
      <c r="K207" s="421">
        <f t="shared" ref="K207:K227" si="90">C207</f>
        <v>0</v>
      </c>
      <c r="L207" s="256">
        <f t="shared" si="88"/>
        <v>0</v>
      </c>
      <c r="M207" s="421">
        <f t="shared" si="68"/>
        <v>0</v>
      </c>
      <c r="N207" s="374"/>
      <c r="O207" s="374"/>
      <c r="P207" s="374"/>
      <c r="Q207" s="361"/>
      <c r="R207" s="361"/>
      <c r="S207" s="361"/>
      <c r="T207" s="361"/>
      <c r="U207" s="361"/>
      <c r="V207" s="361"/>
      <c r="W207" s="361"/>
      <c r="X207" s="361"/>
      <c r="Y207" s="361"/>
      <c r="Z207" s="361"/>
      <c r="AA207" s="361"/>
      <c r="AB207" s="361"/>
      <c r="AC207" s="361"/>
      <c r="AD207" s="361"/>
      <c r="AE207" s="361"/>
      <c r="AF207" s="361"/>
      <c r="AG207" s="361"/>
      <c r="AH207" s="361"/>
      <c r="AI207" s="361"/>
      <c r="AJ207" s="361"/>
      <c r="AK207" s="361"/>
      <c r="AL207" s="361"/>
      <c r="AM207" s="361"/>
      <c r="AN207" s="361"/>
      <c r="AO207" s="361"/>
      <c r="AP207" s="361"/>
      <c r="AQ207" s="361"/>
      <c r="AR207" s="361"/>
      <c r="AS207" s="361"/>
      <c r="AT207" s="361"/>
      <c r="AU207" s="361"/>
      <c r="AV207" s="361"/>
      <c r="AW207" s="361"/>
      <c r="AX207" s="361"/>
      <c r="AY207" s="361"/>
      <c r="AZ207" s="361"/>
      <c r="BA207" s="375"/>
      <c r="BB207" s="375"/>
    </row>
    <row r="208" spans="1:54" s="97" customFormat="1" ht="21" customHeight="1" x14ac:dyDescent="0.3">
      <c r="A208" s="123" t="s">
        <v>13</v>
      </c>
      <c r="B208" s="166" t="s">
        <v>103</v>
      </c>
      <c r="C208" s="167">
        <f>C209</f>
        <v>0</v>
      </c>
      <c r="D208" s="167">
        <f>D209</f>
        <v>0</v>
      </c>
      <c r="E208" s="167">
        <f>E209</f>
        <v>0</v>
      </c>
      <c r="F208" s="184" t="e">
        <f t="shared" si="65"/>
        <v>#DIV/0!</v>
      </c>
      <c r="G208" s="167">
        <f>G209</f>
        <v>0</v>
      </c>
      <c r="H208" s="167">
        <f>H209</f>
        <v>0</v>
      </c>
      <c r="I208" s="167" t="e">
        <f t="shared" si="66"/>
        <v>#DIV/0!</v>
      </c>
      <c r="J208" s="256">
        <f t="shared" si="89"/>
        <v>0</v>
      </c>
      <c r="K208" s="421">
        <f t="shared" si="90"/>
        <v>0</v>
      </c>
      <c r="L208" s="256">
        <f t="shared" si="88"/>
        <v>0</v>
      </c>
      <c r="M208" s="421">
        <f t="shared" si="68"/>
        <v>0</v>
      </c>
      <c r="N208" s="360"/>
      <c r="O208" s="360"/>
      <c r="P208" s="360"/>
      <c r="Q208" s="361"/>
      <c r="R208" s="361"/>
      <c r="S208" s="361"/>
      <c r="T208" s="361"/>
      <c r="U208" s="361"/>
      <c r="V208" s="361"/>
      <c r="W208" s="361"/>
      <c r="X208" s="361"/>
      <c r="Y208" s="361"/>
      <c r="Z208" s="361"/>
      <c r="AA208" s="361"/>
      <c r="AB208" s="361"/>
      <c r="AC208" s="361"/>
      <c r="AD208" s="361"/>
      <c r="AE208" s="361"/>
      <c r="AF208" s="361"/>
      <c r="AG208" s="361"/>
      <c r="AH208" s="361"/>
      <c r="AI208" s="361"/>
      <c r="AJ208" s="361"/>
      <c r="AK208" s="361"/>
      <c r="AL208" s="361"/>
      <c r="AM208" s="361"/>
      <c r="AN208" s="361"/>
      <c r="AO208" s="361"/>
      <c r="AP208" s="361"/>
      <c r="AQ208" s="361"/>
      <c r="AR208" s="361"/>
      <c r="AS208" s="361"/>
      <c r="AT208" s="361"/>
      <c r="AU208" s="361"/>
      <c r="AV208" s="361"/>
      <c r="AW208" s="361"/>
      <c r="AX208" s="361"/>
      <c r="AY208" s="361"/>
      <c r="AZ208" s="361"/>
      <c r="BA208" s="376"/>
      <c r="BB208" s="376"/>
    </row>
    <row r="209" spans="1:54" s="94" customFormat="1" ht="18.75" x14ac:dyDescent="0.3">
      <c r="A209" s="36" t="s">
        <v>114</v>
      </c>
      <c r="B209" s="242">
        <v>2250132</v>
      </c>
      <c r="C209" s="521"/>
      <c r="D209" s="93">
        <f>H209</f>
        <v>0</v>
      </c>
      <c r="E209" s="93">
        <f t="shared" ref="E209" si="91">C209-D209</f>
        <v>0</v>
      </c>
      <c r="F209" s="175" t="e">
        <f t="shared" si="65"/>
        <v>#DIV/0!</v>
      </c>
      <c r="G209" s="93"/>
      <c r="H209" s="93"/>
      <c r="I209" s="93" t="e">
        <f t="shared" si="66"/>
        <v>#DIV/0!</v>
      </c>
      <c r="J209" s="256">
        <f t="shared" si="89"/>
        <v>0</v>
      </c>
      <c r="K209" s="421">
        <f t="shared" si="90"/>
        <v>0</v>
      </c>
      <c r="L209" s="256">
        <f t="shared" si="88"/>
        <v>0</v>
      </c>
      <c r="M209" s="421">
        <f t="shared" si="68"/>
        <v>0</v>
      </c>
      <c r="N209" s="418"/>
      <c r="O209" s="418"/>
      <c r="P209" s="418"/>
      <c r="Q209" s="410"/>
      <c r="R209" s="410"/>
      <c r="S209" s="410"/>
      <c r="T209" s="410"/>
      <c r="U209" s="410"/>
      <c r="V209" s="410"/>
      <c r="W209" s="410"/>
      <c r="X209" s="358"/>
      <c r="Y209" s="358"/>
      <c r="Z209" s="358"/>
      <c r="AA209" s="358"/>
      <c r="AB209" s="358"/>
      <c r="AC209" s="358"/>
      <c r="AD209" s="358"/>
      <c r="AE209" s="358"/>
      <c r="AF209" s="358"/>
      <c r="AG209" s="358"/>
      <c r="AH209" s="358"/>
      <c r="AI209" s="358"/>
      <c r="AJ209" s="358"/>
      <c r="AK209" s="358"/>
      <c r="AL209" s="358"/>
      <c r="AM209" s="358"/>
      <c r="AN209" s="358"/>
      <c r="AO209" s="358"/>
      <c r="AP209" s="358"/>
      <c r="AQ209" s="358"/>
      <c r="AR209" s="358"/>
      <c r="AS209" s="358"/>
      <c r="AT209" s="358"/>
      <c r="AU209" s="358"/>
      <c r="AV209" s="358"/>
      <c r="AW209" s="358"/>
      <c r="AX209" s="358"/>
      <c r="AY209" s="358"/>
      <c r="AZ209" s="358"/>
      <c r="BA209" s="359"/>
      <c r="BB209" s="359"/>
    </row>
    <row r="210" spans="1:54" s="97" customFormat="1" ht="20.25" customHeight="1" x14ac:dyDescent="0.3">
      <c r="A210" s="121" t="s">
        <v>15</v>
      </c>
      <c r="B210" s="150">
        <v>226</v>
      </c>
      <c r="C210" s="130">
        <f>C211</f>
        <v>0</v>
      </c>
      <c r="D210" s="130">
        <f>D211</f>
        <v>0</v>
      </c>
      <c r="E210" s="130">
        <f>E211</f>
        <v>0</v>
      </c>
      <c r="F210" s="184" t="e">
        <f t="shared" si="65"/>
        <v>#DIV/0!</v>
      </c>
      <c r="G210" s="130">
        <f>G211</f>
        <v>0</v>
      </c>
      <c r="H210" s="130">
        <f>H211</f>
        <v>0</v>
      </c>
      <c r="I210" s="130" t="e">
        <f t="shared" si="66"/>
        <v>#DIV/0!</v>
      </c>
      <c r="J210" s="256">
        <f t="shared" si="89"/>
        <v>0</v>
      </c>
      <c r="K210" s="421">
        <f t="shared" si="90"/>
        <v>0</v>
      </c>
      <c r="L210" s="256">
        <f t="shared" si="88"/>
        <v>0</v>
      </c>
      <c r="M210" s="421">
        <f t="shared" si="68"/>
        <v>0</v>
      </c>
      <c r="N210" s="360"/>
      <c r="O210" s="360"/>
      <c r="P210" s="374"/>
      <c r="Q210" s="361"/>
      <c r="R210" s="361"/>
      <c r="S210" s="361"/>
      <c r="T210" s="361"/>
      <c r="U210" s="361"/>
      <c r="V210" s="361"/>
      <c r="W210" s="361"/>
      <c r="X210" s="361"/>
      <c r="Y210" s="361"/>
      <c r="Z210" s="361"/>
      <c r="AA210" s="361"/>
      <c r="AB210" s="361"/>
      <c r="AC210" s="361"/>
      <c r="AD210" s="361"/>
      <c r="AE210" s="361"/>
      <c r="AF210" s="361"/>
      <c r="AG210" s="361"/>
      <c r="AH210" s="361"/>
      <c r="AI210" s="361"/>
      <c r="AJ210" s="361"/>
      <c r="AK210" s="361"/>
      <c r="AL210" s="361"/>
      <c r="AM210" s="361"/>
      <c r="AN210" s="361"/>
      <c r="AO210" s="361"/>
      <c r="AP210" s="361"/>
      <c r="AQ210" s="361"/>
      <c r="AR210" s="361"/>
      <c r="AS210" s="361"/>
      <c r="AT210" s="361"/>
      <c r="AU210" s="361"/>
      <c r="AV210" s="361"/>
      <c r="AW210" s="361"/>
      <c r="AX210" s="361"/>
      <c r="AY210" s="361"/>
      <c r="AZ210" s="361"/>
      <c r="BA210" s="376"/>
      <c r="BB210" s="376"/>
    </row>
    <row r="211" spans="1:54" s="55" customFormat="1" ht="18.75" x14ac:dyDescent="0.3">
      <c r="A211" s="98" t="s">
        <v>108</v>
      </c>
      <c r="B211" s="242">
        <v>2260048</v>
      </c>
      <c r="C211" s="522"/>
      <c r="D211" s="91">
        <f>H211</f>
        <v>0</v>
      </c>
      <c r="E211" s="93">
        <f t="shared" ref="E211" si="92">C211-D211</f>
        <v>0</v>
      </c>
      <c r="F211" s="175" t="e">
        <f t="shared" si="65"/>
        <v>#DIV/0!</v>
      </c>
      <c r="G211" s="91"/>
      <c r="H211" s="91"/>
      <c r="I211" s="91" t="e">
        <f t="shared" si="66"/>
        <v>#DIV/0!</v>
      </c>
      <c r="J211" s="256">
        <f t="shared" si="89"/>
        <v>0</v>
      </c>
      <c r="K211" s="421">
        <f t="shared" si="90"/>
        <v>0</v>
      </c>
      <c r="L211" s="256">
        <f t="shared" si="88"/>
        <v>0</v>
      </c>
      <c r="M211" s="421">
        <f t="shared" si="68"/>
        <v>0</v>
      </c>
      <c r="N211" s="383"/>
      <c r="O211" s="383"/>
      <c r="P211" s="383"/>
      <c r="Q211" s="356"/>
      <c r="R211" s="356"/>
      <c r="S211" s="356"/>
      <c r="T211" s="356"/>
      <c r="U211" s="356"/>
      <c r="V211" s="356"/>
      <c r="W211" s="356"/>
      <c r="X211" s="354"/>
      <c r="Y211" s="354"/>
      <c r="Z211" s="354"/>
      <c r="AA211" s="354"/>
      <c r="AB211" s="354"/>
      <c r="AC211" s="354"/>
      <c r="AD211" s="354"/>
      <c r="AE211" s="354"/>
      <c r="AF211" s="354"/>
      <c r="AG211" s="354"/>
      <c r="AH211" s="354"/>
      <c r="AI211" s="354"/>
      <c r="AJ211" s="354"/>
      <c r="AK211" s="354"/>
      <c r="AL211" s="354"/>
      <c r="AM211" s="354"/>
      <c r="AN211" s="354"/>
      <c r="AO211" s="354"/>
      <c r="AP211" s="354"/>
      <c r="AQ211" s="354"/>
      <c r="AR211" s="354"/>
      <c r="AS211" s="354"/>
      <c r="AT211" s="354"/>
      <c r="AU211" s="354"/>
      <c r="AV211" s="354"/>
      <c r="AW211" s="354"/>
      <c r="AX211" s="354"/>
      <c r="AY211" s="354"/>
      <c r="AZ211" s="354"/>
      <c r="BA211" s="384"/>
      <c r="BB211" s="384"/>
    </row>
    <row r="212" spans="1:54" s="46" customFormat="1" ht="19.5" customHeight="1" x14ac:dyDescent="0.3">
      <c r="A212" s="123" t="s">
        <v>19</v>
      </c>
      <c r="B212" s="150">
        <v>310</v>
      </c>
      <c r="C212" s="130">
        <f>C213</f>
        <v>0</v>
      </c>
      <c r="D212" s="130">
        <f>D213</f>
        <v>0</v>
      </c>
      <c r="E212" s="130">
        <f>E213</f>
        <v>0</v>
      </c>
      <c r="F212" s="184" t="e">
        <f t="shared" si="65"/>
        <v>#DIV/0!</v>
      </c>
      <c r="G212" s="130">
        <f>G213</f>
        <v>0</v>
      </c>
      <c r="H212" s="130">
        <f>H213</f>
        <v>0</v>
      </c>
      <c r="I212" s="130" t="e">
        <f t="shared" si="66"/>
        <v>#DIV/0!</v>
      </c>
      <c r="J212" s="256">
        <f t="shared" si="89"/>
        <v>0</v>
      </c>
      <c r="K212" s="421">
        <f t="shared" si="90"/>
        <v>0</v>
      </c>
      <c r="L212" s="256">
        <f t="shared" si="88"/>
        <v>0</v>
      </c>
      <c r="M212" s="421">
        <f t="shared" si="68"/>
        <v>0</v>
      </c>
      <c r="N212" s="336"/>
      <c r="O212" s="336"/>
      <c r="P212" s="377"/>
      <c r="Q212" s="337"/>
      <c r="R212" s="337"/>
      <c r="S212" s="337"/>
      <c r="T212" s="337"/>
      <c r="U212" s="337"/>
      <c r="V212" s="337"/>
      <c r="W212" s="337"/>
      <c r="X212" s="337"/>
      <c r="Y212" s="337"/>
      <c r="Z212" s="337"/>
      <c r="AA212" s="337"/>
      <c r="AB212" s="337"/>
      <c r="AC212" s="337"/>
      <c r="AD212" s="337"/>
      <c r="AE212" s="337"/>
      <c r="AF212" s="337"/>
      <c r="AG212" s="337"/>
      <c r="AH212" s="337"/>
      <c r="AI212" s="337"/>
      <c r="AJ212" s="337"/>
      <c r="AK212" s="337"/>
      <c r="AL212" s="337"/>
      <c r="AM212" s="337"/>
      <c r="AN212" s="337"/>
      <c r="AO212" s="337"/>
      <c r="AP212" s="337"/>
      <c r="AQ212" s="337"/>
      <c r="AR212" s="337"/>
      <c r="AS212" s="337"/>
      <c r="AT212" s="337"/>
      <c r="AU212" s="337"/>
      <c r="AV212" s="337"/>
      <c r="AW212" s="337"/>
      <c r="AX212" s="337"/>
      <c r="AY212" s="337"/>
      <c r="AZ212" s="337"/>
      <c r="BA212" s="338"/>
      <c r="BB212" s="338"/>
    </row>
    <row r="213" spans="1:54" s="70" customFormat="1" ht="18.75" x14ac:dyDescent="0.3">
      <c r="A213" s="69" t="s">
        <v>112</v>
      </c>
      <c r="B213" s="237">
        <v>3100026</v>
      </c>
      <c r="C213" s="523"/>
      <c r="D213" s="92">
        <f>H213</f>
        <v>0</v>
      </c>
      <c r="E213" s="93">
        <f t="shared" ref="E213" si="93">C213-D213</f>
        <v>0</v>
      </c>
      <c r="F213" s="175" t="e">
        <f t="shared" si="65"/>
        <v>#DIV/0!</v>
      </c>
      <c r="G213" s="92"/>
      <c r="H213" s="92"/>
      <c r="I213" s="92" t="e">
        <f t="shared" si="66"/>
        <v>#DIV/0!</v>
      </c>
      <c r="J213" s="256">
        <f t="shared" si="89"/>
        <v>0</v>
      </c>
      <c r="K213" s="421">
        <f t="shared" si="90"/>
        <v>0</v>
      </c>
      <c r="L213" s="256">
        <f t="shared" si="88"/>
        <v>0</v>
      </c>
      <c r="M213" s="421">
        <f t="shared" si="68"/>
        <v>0</v>
      </c>
      <c r="N213" s="419"/>
      <c r="O213" s="419"/>
      <c r="P213" s="419"/>
      <c r="Q213" s="411"/>
      <c r="R213" s="411"/>
      <c r="S213" s="411"/>
      <c r="T213" s="411"/>
      <c r="U213" s="411"/>
      <c r="V213" s="411"/>
      <c r="W213" s="411"/>
      <c r="X213" s="385"/>
      <c r="Y213" s="385"/>
      <c r="Z213" s="385"/>
      <c r="AA213" s="385"/>
      <c r="AB213" s="385"/>
      <c r="AC213" s="385"/>
      <c r="AD213" s="385"/>
      <c r="AE213" s="385"/>
      <c r="AF213" s="385"/>
      <c r="AG213" s="385"/>
      <c r="AH213" s="385"/>
      <c r="AI213" s="385"/>
      <c r="AJ213" s="385"/>
      <c r="AK213" s="385"/>
      <c r="AL213" s="385"/>
      <c r="AM213" s="385"/>
      <c r="AN213" s="385"/>
      <c r="AO213" s="385"/>
      <c r="AP213" s="385"/>
      <c r="AQ213" s="385"/>
      <c r="AR213" s="385"/>
      <c r="AS213" s="385"/>
      <c r="AT213" s="385"/>
      <c r="AU213" s="385"/>
      <c r="AV213" s="385"/>
      <c r="AW213" s="385"/>
      <c r="AX213" s="385"/>
      <c r="AY213" s="385"/>
      <c r="AZ213" s="385"/>
      <c r="BA213" s="386"/>
      <c r="BB213" s="386"/>
    </row>
    <row r="214" spans="1:54" s="225" customFormat="1" ht="18.75" x14ac:dyDescent="0.3">
      <c r="A214" s="68" t="s">
        <v>172</v>
      </c>
      <c r="B214" s="163" t="s">
        <v>173</v>
      </c>
      <c r="C214" s="89">
        <f>C215+C220+C217+C223</f>
        <v>0</v>
      </c>
      <c r="D214" s="89">
        <f>D215+D220+D217+D223</f>
        <v>0</v>
      </c>
      <c r="E214" s="89">
        <f>E215+E220+E217+E223</f>
        <v>0</v>
      </c>
      <c r="F214" s="488" t="e">
        <f t="shared" si="65"/>
        <v>#DIV/0!</v>
      </c>
      <c r="G214" s="89">
        <f>G215+G220+G217+G223</f>
        <v>0</v>
      </c>
      <c r="H214" s="89">
        <f>H215+H220+H217+H223</f>
        <v>0</v>
      </c>
      <c r="I214" s="89" t="e">
        <f t="shared" si="66"/>
        <v>#DIV/0!</v>
      </c>
      <c r="J214" s="256">
        <f t="shared" si="89"/>
        <v>0</v>
      </c>
      <c r="K214" s="421">
        <f t="shared" si="90"/>
        <v>0</v>
      </c>
      <c r="L214" s="256">
        <f t="shared" si="88"/>
        <v>0</v>
      </c>
      <c r="M214" s="421">
        <f t="shared" si="68"/>
        <v>0</v>
      </c>
      <c r="N214" s="374"/>
      <c r="O214" s="374"/>
      <c r="P214" s="374"/>
      <c r="Q214" s="361"/>
      <c r="R214" s="361"/>
      <c r="S214" s="361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75"/>
      <c r="BB214" s="375"/>
    </row>
    <row r="215" spans="1:54" s="64" customFormat="1" ht="21.75" customHeight="1" x14ac:dyDescent="0.3">
      <c r="A215" s="123" t="s">
        <v>13</v>
      </c>
      <c r="B215" s="150" t="s">
        <v>103</v>
      </c>
      <c r="C215" s="130">
        <f>C216</f>
        <v>0</v>
      </c>
      <c r="D215" s="130">
        <f>D216</f>
        <v>0</v>
      </c>
      <c r="E215" s="130">
        <f>E216</f>
        <v>0</v>
      </c>
      <c r="F215" s="184" t="e">
        <f t="shared" si="65"/>
        <v>#DIV/0!</v>
      </c>
      <c r="G215" s="130">
        <f>G216</f>
        <v>0</v>
      </c>
      <c r="H215" s="130">
        <f>H216</f>
        <v>0</v>
      </c>
      <c r="I215" s="130" t="e">
        <f t="shared" si="66"/>
        <v>#DIV/0!</v>
      </c>
      <c r="J215" s="256">
        <f t="shared" si="89"/>
        <v>0</v>
      </c>
      <c r="K215" s="421">
        <f t="shared" si="90"/>
        <v>0</v>
      </c>
      <c r="L215" s="256">
        <f t="shared" si="88"/>
        <v>0</v>
      </c>
      <c r="M215" s="421">
        <f t="shared" si="68"/>
        <v>0</v>
      </c>
      <c r="N215" s="355"/>
      <c r="O215" s="355"/>
      <c r="P215" s="383"/>
      <c r="Q215" s="356"/>
      <c r="R215" s="356"/>
      <c r="S215" s="356"/>
      <c r="T215" s="356"/>
      <c r="U215" s="356"/>
      <c r="V215" s="356"/>
      <c r="W215" s="356"/>
      <c r="X215" s="356"/>
      <c r="Y215" s="356"/>
      <c r="Z215" s="356"/>
      <c r="AA215" s="356"/>
      <c r="AB215" s="356"/>
      <c r="AC215" s="356"/>
      <c r="AD215" s="356"/>
      <c r="AE215" s="356"/>
      <c r="AF215" s="356"/>
      <c r="AG215" s="356"/>
      <c r="AH215" s="356"/>
      <c r="AI215" s="356"/>
      <c r="AJ215" s="356"/>
      <c r="AK215" s="356"/>
      <c r="AL215" s="356"/>
      <c r="AM215" s="356"/>
      <c r="AN215" s="356"/>
      <c r="AO215" s="356"/>
      <c r="AP215" s="356"/>
      <c r="AQ215" s="356"/>
      <c r="AR215" s="356"/>
      <c r="AS215" s="356"/>
      <c r="AT215" s="356"/>
      <c r="AU215" s="356"/>
      <c r="AV215" s="356"/>
      <c r="AW215" s="356"/>
      <c r="AX215" s="356"/>
      <c r="AY215" s="356"/>
      <c r="AZ215" s="356"/>
      <c r="BA215" s="373"/>
      <c r="BB215" s="373"/>
    </row>
    <row r="216" spans="1:54" s="42" customFormat="1" ht="18.75" x14ac:dyDescent="0.3">
      <c r="A216" s="48" t="s">
        <v>106</v>
      </c>
      <c r="B216" s="237">
        <v>2250135</v>
      </c>
      <c r="C216" s="504"/>
      <c r="D216" s="90">
        <f>H216</f>
        <v>0</v>
      </c>
      <c r="E216" s="93">
        <f t="shared" ref="E216" si="94">C216-D216</f>
        <v>0</v>
      </c>
      <c r="F216" s="175" t="e">
        <f t="shared" si="65"/>
        <v>#DIV/0!</v>
      </c>
      <c r="G216" s="90"/>
      <c r="H216" s="90"/>
      <c r="I216" s="90" t="e">
        <f t="shared" si="66"/>
        <v>#DIV/0!</v>
      </c>
      <c r="J216" s="256">
        <f t="shared" si="89"/>
        <v>0</v>
      </c>
      <c r="K216" s="421">
        <f t="shared" si="90"/>
        <v>0</v>
      </c>
      <c r="L216" s="256">
        <f t="shared" si="88"/>
        <v>0</v>
      </c>
      <c r="M216" s="421">
        <f t="shared" si="68"/>
        <v>0</v>
      </c>
      <c r="N216" s="412"/>
      <c r="O216" s="412"/>
      <c r="P216" s="412"/>
      <c r="Q216" s="405"/>
      <c r="R216" s="405"/>
      <c r="S216" s="405"/>
      <c r="T216" s="405"/>
      <c r="U216" s="405"/>
      <c r="V216" s="405"/>
      <c r="W216" s="405"/>
      <c r="X216" s="332"/>
      <c r="Y216" s="332"/>
      <c r="Z216" s="332"/>
      <c r="AA216" s="332"/>
      <c r="AB216" s="332"/>
      <c r="AC216" s="332"/>
      <c r="AD216" s="332"/>
      <c r="AE216" s="332"/>
      <c r="AF216" s="332"/>
      <c r="AG216" s="332"/>
      <c r="AH216" s="332"/>
      <c r="AI216" s="332"/>
      <c r="AJ216" s="332"/>
      <c r="AK216" s="332"/>
      <c r="AL216" s="332"/>
      <c r="AM216" s="332"/>
      <c r="AN216" s="332"/>
      <c r="AO216" s="332"/>
      <c r="AP216" s="332"/>
      <c r="AQ216" s="332"/>
      <c r="AR216" s="332"/>
      <c r="AS216" s="332"/>
      <c r="AT216" s="332"/>
      <c r="AU216" s="332"/>
      <c r="AV216" s="332"/>
      <c r="AW216" s="332"/>
      <c r="AX216" s="332"/>
      <c r="AY216" s="332"/>
      <c r="AZ216" s="332"/>
      <c r="BA216" s="333"/>
      <c r="BB216" s="333"/>
    </row>
    <row r="217" spans="1:54" s="97" customFormat="1" ht="20.25" customHeight="1" x14ac:dyDescent="0.3">
      <c r="A217" s="121" t="s">
        <v>15</v>
      </c>
      <c r="B217" s="150">
        <v>226</v>
      </c>
      <c r="C217" s="130">
        <f>C218+C219</f>
        <v>0</v>
      </c>
      <c r="D217" s="130">
        <f>D218+D219</f>
        <v>0</v>
      </c>
      <c r="E217" s="130">
        <f>E218+E219</f>
        <v>0</v>
      </c>
      <c r="F217" s="184" t="e">
        <f>D217/C217*100</f>
        <v>#DIV/0!</v>
      </c>
      <c r="G217" s="130">
        <f>G218+G219</f>
        <v>0</v>
      </c>
      <c r="H217" s="130">
        <f>H218+H219</f>
        <v>0</v>
      </c>
      <c r="I217" s="130" t="e">
        <f>H217/G217*100</f>
        <v>#DIV/0!</v>
      </c>
      <c r="J217" s="256">
        <f t="shared" si="89"/>
        <v>0</v>
      </c>
      <c r="K217" s="421">
        <f t="shared" si="90"/>
        <v>0</v>
      </c>
      <c r="L217" s="256">
        <f t="shared" si="88"/>
        <v>0</v>
      </c>
      <c r="M217" s="421">
        <f t="shared" si="68"/>
        <v>0</v>
      </c>
      <c r="N217" s="360"/>
      <c r="O217" s="360"/>
      <c r="P217" s="374"/>
      <c r="Q217" s="361"/>
      <c r="R217" s="361"/>
      <c r="S217" s="361"/>
      <c r="T217" s="361"/>
      <c r="U217" s="361"/>
      <c r="V217" s="361"/>
      <c r="W217" s="361"/>
      <c r="X217" s="361"/>
      <c r="Y217" s="361"/>
      <c r="Z217" s="361"/>
      <c r="AA217" s="361"/>
      <c r="AB217" s="361"/>
      <c r="AC217" s="361"/>
      <c r="AD217" s="361"/>
      <c r="AE217" s="361"/>
      <c r="AF217" s="361"/>
      <c r="AG217" s="361"/>
      <c r="AH217" s="361"/>
      <c r="AI217" s="361"/>
      <c r="AJ217" s="361"/>
      <c r="AK217" s="361"/>
      <c r="AL217" s="361"/>
      <c r="AM217" s="361"/>
      <c r="AN217" s="361"/>
      <c r="AO217" s="361"/>
      <c r="AP217" s="361"/>
      <c r="AQ217" s="361"/>
      <c r="AR217" s="361"/>
      <c r="AS217" s="361"/>
      <c r="AT217" s="361"/>
      <c r="AU217" s="361"/>
      <c r="AV217" s="361"/>
      <c r="AW217" s="361"/>
      <c r="AX217" s="361"/>
      <c r="AY217" s="361"/>
      <c r="AZ217" s="361"/>
      <c r="BA217" s="376"/>
      <c r="BB217" s="376"/>
    </row>
    <row r="218" spans="1:54" s="55" customFormat="1" ht="18.75" x14ac:dyDescent="0.3">
      <c r="A218" s="98" t="s">
        <v>108</v>
      </c>
      <c r="B218" s="242">
        <v>2260048</v>
      </c>
      <c r="C218" s="504"/>
      <c r="D218" s="91">
        <f>H218</f>
        <v>0</v>
      </c>
      <c r="E218" s="93">
        <f t="shared" ref="E218:E219" si="95">C218-D218</f>
        <v>0</v>
      </c>
      <c r="F218" s="175" t="e">
        <f t="shared" si="65"/>
        <v>#DIV/0!</v>
      </c>
      <c r="G218" s="91"/>
      <c r="H218" s="91"/>
      <c r="I218" s="91" t="e">
        <f t="shared" si="66"/>
        <v>#DIV/0!</v>
      </c>
      <c r="J218" s="256">
        <f t="shared" si="89"/>
        <v>0</v>
      </c>
      <c r="K218" s="421">
        <f t="shared" si="90"/>
        <v>0</v>
      </c>
      <c r="L218" s="256">
        <f t="shared" si="88"/>
        <v>0</v>
      </c>
      <c r="M218" s="421">
        <f t="shared" si="68"/>
        <v>0</v>
      </c>
      <c r="N218" s="383"/>
      <c r="O218" s="383"/>
      <c r="P218" s="383"/>
      <c r="Q218" s="356"/>
      <c r="R218" s="356"/>
      <c r="S218" s="356"/>
      <c r="T218" s="356"/>
      <c r="U218" s="356"/>
      <c r="V218" s="356"/>
      <c r="W218" s="356"/>
      <c r="X218" s="354"/>
      <c r="Y218" s="354"/>
      <c r="Z218" s="354"/>
      <c r="AA218" s="354"/>
      <c r="AB218" s="354"/>
      <c r="AC218" s="354"/>
      <c r="AD218" s="354"/>
      <c r="AE218" s="354"/>
      <c r="AF218" s="354"/>
      <c r="AG218" s="354"/>
      <c r="AH218" s="354"/>
      <c r="AI218" s="354"/>
      <c r="AJ218" s="354"/>
      <c r="AK218" s="354"/>
      <c r="AL218" s="354"/>
      <c r="AM218" s="354"/>
      <c r="AN218" s="354"/>
      <c r="AO218" s="354"/>
      <c r="AP218" s="354"/>
      <c r="AQ218" s="354"/>
      <c r="AR218" s="354"/>
      <c r="AS218" s="354"/>
      <c r="AT218" s="354"/>
      <c r="AU218" s="354"/>
      <c r="AV218" s="354"/>
      <c r="AW218" s="354"/>
      <c r="AX218" s="354"/>
      <c r="AY218" s="354"/>
      <c r="AZ218" s="354"/>
      <c r="BA218" s="384"/>
      <c r="BB218" s="384"/>
    </row>
    <row r="219" spans="1:54" s="55" customFormat="1" ht="18.75" x14ac:dyDescent="0.3">
      <c r="A219" s="98" t="s">
        <v>92</v>
      </c>
      <c r="B219" s="242">
        <v>2260096</v>
      </c>
      <c r="C219" s="504"/>
      <c r="D219" s="91">
        <f>H219</f>
        <v>0</v>
      </c>
      <c r="E219" s="93">
        <f t="shared" si="95"/>
        <v>0</v>
      </c>
      <c r="F219" s="175" t="e">
        <f t="shared" si="65"/>
        <v>#DIV/0!</v>
      </c>
      <c r="G219" s="91"/>
      <c r="H219" s="91"/>
      <c r="I219" s="91" t="e">
        <f t="shared" si="66"/>
        <v>#DIV/0!</v>
      </c>
      <c r="J219" s="256"/>
      <c r="K219" s="421"/>
      <c r="L219" s="256">
        <f t="shared" si="88"/>
        <v>0</v>
      </c>
      <c r="M219" s="421"/>
      <c r="N219" s="383"/>
      <c r="O219" s="383"/>
      <c r="P219" s="383"/>
      <c r="Q219" s="356"/>
      <c r="R219" s="356"/>
      <c r="S219" s="356"/>
      <c r="T219" s="356"/>
      <c r="U219" s="356"/>
      <c r="V219" s="356"/>
      <c r="W219" s="356"/>
      <c r="X219" s="354"/>
      <c r="Y219" s="354"/>
      <c r="Z219" s="354"/>
      <c r="AA219" s="354"/>
      <c r="AB219" s="354"/>
      <c r="AC219" s="354"/>
      <c r="AD219" s="354"/>
      <c r="AE219" s="354"/>
      <c r="AF219" s="354"/>
      <c r="AG219" s="354"/>
      <c r="AH219" s="354"/>
      <c r="AI219" s="354"/>
      <c r="AJ219" s="354"/>
      <c r="AK219" s="354"/>
      <c r="AL219" s="354"/>
      <c r="AM219" s="354"/>
      <c r="AN219" s="354"/>
      <c r="AO219" s="354"/>
      <c r="AP219" s="354"/>
      <c r="AQ219" s="354"/>
      <c r="AR219" s="354"/>
      <c r="AS219" s="354"/>
      <c r="AT219" s="354"/>
      <c r="AU219" s="354"/>
      <c r="AV219" s="354"/>
      <c r="AW219" s="354"/>
      <c r="AX219" s="354"/>
      <c r="AY219" s="354"/>
      <c r="AZ219" s="354"/>
      <c r="BA219" s="384"/>
      <c r="BB219" s="384"/>
    </row>
    <row r="220" spans="1:54" s="46" customFormat="1" ht="21" customHeight="1" x14ac:dyDescent="0.3">
      <c r="A220" s="123" t="s">
        <v>19</v>
      </c>
      <c r="B220" s="150">
        <v>310</v>
      </c>
      <c r="C220" s="130">
        <f>SUM(C221:C222)</f>
        <v>0</v>
      </c>
      <c r="D220" s="130">
        <f>SUM(D221:D222)</f>
        <v>0</v>
      </c>
      <c r="E220" s="130">
        <f>SUM(E221:E222)</f>
        <v>0</v>
      </c>
      <c r="F220" s="184" t="e">
        <f t="shared" si="65"/>
        <v>#DIV/0!</v>
      </c>
      <c r="G220" s="130">
        <f>SUM(G221:G222)</f>
        <v>0</v>
      </c>
      <c r="H220" s="130">
        <f>SUM(H221:H222)</f>
        <v>0</v>
      </c>
      <c r="I220" s="130" t="e">
        <f t="shared" si="66"/>
        <v>#DIV/0!</v>
      </c>
      <c r="J220" s="256">
        <f t="shared" si="89"/>
        <v>0</v>
      </c>
      <c r="K220" s="421">
        <f t="shared" si="90"/>
        <v>0</v>
      </c>
      <c r="L220" s="256">
        <f t="shared" si="88"/>
        <v>0</v>
      </c>
      <c r="M220" s="421">
        <f t="shared" si="68"/>
        <v>0</v>
      </c>
      <c r="N220" s="336"/>
      <c r="O220" s="336"/>
      <c r="P220" s="377"/>
      <c r="Q220" s="337"/>
      <c r="R220" s="337"/>
      <c r="S220" s="337"/>
      <c r="T220" s="337"/>
      <c r="U220" s="337"/>
      <c r="V220" s="337"/>
      <c r="W220" s="337"/>
      <c r="X220" s="337"/>
      <c r="Y220" s="337"/>
      <c r="Z220" s="337"/>
      <c r="AA220" s="337"/>
      <c r="AB220" s="337"/>
      <c r="AC220" s="337"/>
      <c r="AD220" s="337"/>
      <c r="AE220" s="337"/>
      <c r="AF220" s="337"/>
      <c r="AG220" s="337"/>
      <c r="AH220" s="337"/>
      <c r="AI220" s="337"/>
      <c r="AJ220" s="337"/>
      <c r="AK220" s="337"/>
      <c r="AL220" s="337"/>
      <c r="AM220" s="337"/>
      <c r="AN220" s="337"/>
      <c r="AO220" s="337"/>
      <c r="AP220" s="337"/>
      <c r="AQ220" s="337"/>
      <c r="AR220" s="337"/>
      <c r="AS220" s="337"/>
      <c r="AT220" s="337"/>
      <c r="AU220" s="337"/>
      <c r="AV220" s="337"/>
      <c r="AW220" s="337"/>
      <c r="AX220" s="337"/>
      <c r="AY220" s="337"/>
      <c r="AZ220" s="337"/>
      <c r="BA220" s="338"/>
      <c r="BB220" s="338"/>
    </row>
    <row r="221" spans="1:54" s="70" customFormat="1" ht="18.75" x14ac:dyDescent="0.3">
      <c r="A221" s="69" t="s">
        <v>112</v>
      </c>
      <c r="B221" s="237">
        <v>3100026</v>
      </c>
      <c r="C221" s="504"/>
      <c r="D221" s="92">
        <f>H221</f>
        <v>0</v>
      </c>
      <c r="E221" s="93">
        <f t="shared" ref="E221:E224" si="96">C221-D221</f>
        <v>0</v>
      </c>
      <c r="F221" s="175" t="e">
        <f t="shared" si="65"/>
        <v>#DIV/0!</v>
      </c>
      <c r="G221" s="92"/>
      <c r="H221" s="92"/>
      <c r="I221" s="92" t="e">
        <f t="shared" si="66"/>
        <v>#DIV/0!</v>
      </c>
      <c r="J221" s="256">
        <f t="shared" si="89"/>
        <v>0</v>
      </c>
      <c r="K221" s="421">
        <f t="shared" si="90"/>
        <v>0</v>
      </c>
      <c r="L221" s="256">
        <f t="shared" si="88"/>
        <v>0</v>
      </c>
      <c r="M221" s="421">
        <f t="shared" si="68"/>
        <v>0</v>
      </c>
      <c r="N221" s="419"/>
      <c r="O221" s="419"/>
      <c r="P221" s="419"/>
      <c r="Q221" s="411"/>
      <c r="R221" s="411"/>
      <c r="S221" s="411"/>
      <c r="T221" s="411"/>
      <c r="U221" s="411"/>
      <c r="V221" s="411"/>
      <c r="W221" s="411"/>
      <c r="X221" s="385"/>
      <c r="Y221" s="385"/>
      <c r="Z221" s="385"/>
      <c r="AA221" s="385"/>
      <c r="AB221" s="385"/>
      <c r="AC221" s="385"/>
      <c r="AD221" s="385"/>
      <c r="AE221" s="385"/>
      <c r="AF221" s="385"/>
      <c r="AG221" s="385"/>
      <c r="AH221" s="385"/>
      <c r="AI221" s="385"/>
      <c r="AJ221" s="385"/>
      <c r="AK221" s="385"/>
      <c r="AL221" s="385"/>
      <c r="AM221" s="385"/>
      <c r="AN221" s="385"/>
      <c r="AO221" s="385"/>
      <c r="AP221" s="385"/>
      <c r="AQ221" s="385"/>
      <c r="AR221" s="385"/>
      <c r="AS221" s="385"/>
      <c r="AT221" s="385"/>
      <c r="AU221" s="385"/>
      <c r="AV221" s="385"/>
      <c r="AW221" s="385"/>
      <c r="AX221" s="385"/>
      <c r="AY221" s="385"/>
      <c r="AZ221" s="385"/>
      <c r="BA221" s="386"/>
      <c r="BB221" s="386"/>
    </row>
    <row r="222" spans="1:54" s="41" customFormat="1" ht="18.75" x14ac:dyDescent="0.3">
      <c r="A222" s="53" t="s">
        <v>115</v>
      </c>
      <c r="B222" s="246">
        <v>3100121</v>
      </c>
      <c r="C222" s="207"/>
      <c r="D222" s="90">
        <f>H222</f>
        <v>0</v>
      </c>
      <c r="E222" s="93">
        <f t="shared" si="96"/>
        <v>0</v>
      </c>
      <c r="F222" s="175" t="e">
        <f t="shared" si="65"/>
        <v>#DIV/0!</v>
      </c>
      <c r="G222" s="90"/>
      <c r="H222" s="90"/>
      <c r="I222" s="90" t="e">
        <f t="shared" si="66"/>
        <v>#DIV/0!</v>
      </c>
      <c r="J222" s="256">
        <f t="shared" si="89"/>
        <v>0</v>
      </c>
      <c r="K222" s="421">
        <f t="shared" si="90"/>
        <v>0</v>
      </c>
      <c r="L222" s="256">
        <f t="shared" si="88"/>
        <v>0</v>
      </c>
      <c r="M222" s="421">
        <f t="shared" si="68"/>
        <v>0</v>
      </c>
      <c r="N222" s="412"/>
      <c r="O222" s="412"/>
      <c r="P222" s="412"/>
      <c r="Q222" s="405"/>
      <c r="R222" s="405"/>
      <c r="S222" s="405"/>
      <c r="T222" s="405"/>
      <c r="U222" s="405"/>
      <c r="V222" s="405"/>
      <c r="W222" s="405"/>
      <c r="X222" s="332"/>
      <c r="Y222" s="332"/>
      <c r="Z222" s="332"/>
      <c r="AA222" s="332"/>
      <c r="AB222" s="332"/>
      <c r="AC222" s="332"/>
      <c r="AD222" s="332"/>
      <c r="AE222" s="332"/>
      <c r="AF222" s="332"/>
      <c r="AG222" s="332"/>
      <c r="AH222" s="332"/>
      <c r="AI222" s="332"/>
      <c r="AJ222" s="332"/>
      <c r="AK222" s="332"/>
      <c r="AL222" s="332"/>
      <c r="AM222" s="332"/>
      <c r="AN222" s="332"/>
      <c r="AO222" s="332"/>
      <c r="AP222" s="332"/>
      <c r="AQ222" s="332"/>
      <c r="AR222" s="332"/>
      <c r="AS222" s="332"/>
      <c r="AT222" s="332"/>
      <c r="AU222" s="332"/>
      <c r="AV222" s="332"/>
      <c r="AW222" s="332"/>
      <c r="AX222" s="332"/>
      <c r="AY222" s="332"/>
      <c r="AZ222" s="332"/>
      <c r="BA222" s="332"/>
      <c r="BB222" s="332"/>
    </row>
    <row r="223" spans="1:54" s="46" customFormat="1" ht="21.75" customHeight="1" x14ac:dyDescent="0.3">
      <c r="A223" s="123" t="s">
        <v>24</v>
      </c>
      <c r="B223" s="150">
        <v>346</v>
      </c>
      <c r="C223" s="130">
        <f>C224</f>
        <v>0</v>
      </c>
      <c r="D223" s="130">
        <f>D224</f>
        <v>0</v>
      </c>
      <c r="E223" s="130">
        <f>E224</f>
        <v>0</v>
      </c>
      <c r="F223" s="184" t="e">
        <f t="shared" si="65"/>
        <v>#DIV/0!</v>
      </c>
      <c r="G223" s="130">
        <f>G224</f>
        <v>0</v>
      </c>
      <c r="H223" s="130">
        <f>H224</f>
        <v>0</v>
      </c>
      <c r="I223" s="130" t="e">
        <f t="shared" si="66"/>
        <v>#DIV/0!</v>
      </c>
      <c r="J223" s="256">
        <f t="shared" si="89"/>
        <v>0</v>
      </c>
      <c r="K223" s="421">
        <f t="shared" si="90"/>
        <v>0</v>
      </c>
      <c r="L223" s="256">
        <f t="shared" si="88"/>
        <v>0</v>
      </c>
      <c r="M223" s="421">
        <f t="shared" si="68"/>
        <v>0</v>
      </c>
      <c r="N223" s="336"/>
      <c r="O223" s="336"/>
      <c r="P223" s="377"/>
      <c r="Q223" s="337"/>
      <c r="R223" s="337"/>
      <c r="S223" s="337"/>
      <c r="T223" s="337"/>
      <c r="U223" s="337"/>
      <c r="V223" s="337"/>
      <c r="W223" s="337"/>
      <c r="X223" s="337"/>
      <c r="Y223" s="337"/>
      <c r="Z223" s="337"/>
      <c r="AA223" s="337"/>
      <c r="AB223" s="337"/>
      <c r="AC223" s="337"/>
      <c r="AD223" s="337"/>
      <c r="AE223" s="337"/>
      <c r="AF223" s="337"/>
      <c r="AG223" s="337"/>
      <c r="AH223" s="337"/>
      <c r="AI223" s="337"/>
      <c r="AJ223" s="337"/>
      <c r="AK223" s="337"/>
      <c r="AL223" s="337"/>
      <c r="AM223" s="337"/>
      <c r="AN223" s="337"/>
      <c r="AO223" s="337"/>
      <c r="AP223" s="337"/>
      <c r="AQ223" s="337"/>
      <c r="AR223" s="337"/>
      <c r="AS223" s="337"/>
      <c r="AT223" s="337"/>
      <c r="AU223" s="337"/>
      <c r="AV223" s="337"/>
      <c r="AW223" s="337"/>
      <c r="AX223" s="337"/>
      <c r="AY223" s="337"/>
      <c r="AZ223" s="337"/>
      <c r="BA223" s="338"/>
      <c r="BB223" s="338"/>
    </row>
    <row r="224" spans="1:54" s="41" customFormat="1" ht="21.75" customHeight="1" x14ac:dyDescent="0.3">
      <c r="A224" s="48" t="s">
        <v>76</v>
      </c>
      <c r="B224" s="242">
        <v>3460030</v>
      </c>
      <c r="C224" s="207"/>
      <c r="D224" s="90">
        <f>H224</f>
        <v>0</v>
      </c>
      <c r="E224" s="93">
        <f t="shared" si="96"/>
        <v>0</v>
      </c>
      <c r="F224" s="175" t="e">
        <f t="shared" si="65"/>
        <v>#DIV/0!</v>
      </c>
      <c r="G224" s="90"/>
      <c r="H224" s="90"/>
      <c r="I224" s="90" t="e">
        <f t="shared" si="66"/>
        <v>#DIV/0!</v>
      </c>
      <c r="J224" s="256">
        <f t="shared" si="89"/>
        <v>0</v>
      </c>
      <c r="K224" s="421">
        <f t="shared" si="90"/>
        <v>0</v>
      </c>
      <c r="L224" s="256">
        <f t="shared" si="88"/>
        <v>0</v>
      </c>
      <c r="M224" s="421">
        <f t="shared" si="68"/>
        <v>0</v>
      </c>
      <c r="N224" s="412"/>
      <c r="O224" s="412"/>
      <c r="P224" s="412"/>
      <c r="Q224" s="405"/>
      <c r="R224" s="405"/>
      <c r="S224" s="405"/>
      <c r="T224" s="405"/>
      <c r="U224" s="405"/>
      <c r="V224" s="405"/>
      <c r="W224" s="405"/>
      <c r="X224" s="332"/>
      <c r="Y224" s="332"/>
      <c r="Z224" s="332"/>
      <c r="AA224" s="332"/>
      <c r="AB224" s="332"/>
      <c r="AC224" s="332"/>
      <c r="AD224" s="332"/>
      <c r="AE224" s="332"/>
      <c r="AF224" s="332"/>
      <c r="AG224" s="332"/>
      <c r="AH224" s="332"/>
      <c r="AI224" s="332"/>
      <c r="AJ224" s="332"/>
      <c r="AK224" s="332"/>
      <c r="AL224" s="332"/>
      <c r="AM224" s="332"/>
      <c r="AN224" s="332"/>
      <c r="AO224" s="332"/>
      <c r="AP224" s="332"/>
      <c r="AQ224" s="332"/>
      <c r="AR224" s="332"/>
      <c r="AS224" s="332"/>
      <c r="AT224" s="332"/>
      <c r="AU224" s="332"/>
      <c r="AV224" s="332"/>
      <c r="AW224" s="332"/>
      <c r="AX224" s="332"/>
      <c r="AY224" s="332"/>
      <c r="AZ224" s="332"/>
      <c r="BA224" s="332"/>
      <c r="BB224" s="332"/>
    </row>
    <row r="225" spans="1:54" s="74" customFormat="1" ht="62.25" customHeight="1" x14ac:dyDescent="0.3">
      <c r="A225" s="134" t="s">
        <v>116</v>
      </c>
      <c r="B225" s="549" t="s">
        <v>117</v>
      </c>
      <c r="C225" s="204">
        <f t="shared" ref="C225:H225" si="97">C237+C246+C226</f>
        <v>450203.9</v>
      </c>
      <c r="D225" s="204">
        <f t="shared" si="97"/>
        <v>450203.9</v>
      </c>
      <c r="E225" s="204">
        <f t="shared" si="97"/>
        <v>0</v>
      </c>
      <c r="F225" s="186">
        <f t="shared" si="65"/>
        <v>100</v>
      </c>
      <c r="G225" s="204">
        <f t="shared" si="97"/>
        <v>450203.9</v>
      </c>
      <c r="H225" s="204">
        <f t="shared" si="97"/>
        <v>450203.9</v>
      </c>
      <c r="I225" s="204">
        <f t="shared" si="66"/>
        <v>100</v>
      </c>
      <c r="J225" s="256">
        <f t="shared" si="89"/>
        <v>0</v>
      </c>
      <c r="K225" s="421">
        <f t="shared" si="90"/>
        <v>450203.9</v>
      </c>
      <c r="L225" s="256">
        <f t="shared" si="88"/>
        <v>0</v>
      </c>
      <c r="M225" s="421">
        <f t="shared" si="68"/>
        <v>450203.9</v>
      </c>
      <c r="N225" s="387"/>
      <c r="O225" s="387"/>
      <c r="P225" s="387"/>
      <c r="Q225" s="337"/>
      <c r="R225" s="337"/>
      <c r="S225" s="337"/>
      <c r="T225" s="337"/>
      <c r="U225" s="337"/>
      <c r="V225" s="337"/>
      <c r="W225" s="337"/>
      <c r="X225" s="337"/>
      <c r="Y225" s="337"/>
      <c r="Z225" s="337"/>
      <c r="AA225" s="337"/>
      <c r="AB225" s="337"/>
      <c r="AC225" s="337"/>
      <c r="AD225" s="337"/>
      <c r="AE225" s="337"/>
      <c r="AF225" s="337"/>
      <c r="AG225" s="337"/>
      <c r="AH225" s="337"/>
      <c r="AI225" s="337"/>
      <c r="AJ225" s="337"/>
      <c r="AK225" s="337"/>
      <c r="AL225" s="337"/>
      <c r="AM225" s="337"/>
      <c r="AN225" s="337"/>
      <c r="AO225" s="337"/>
      <c r="AP225" s="337"/>
      <c r="AQ225" s="337"/>
      <c r="AR225" s="337"/>
      <c r="AS225" s="337"/>
      <c r="AT225" s="337"/>
      <c r="AU225" s="337"/>
      <c r="AV225" s="337"/>
      <c r="AW225" s="337"/>
      <c r="AX225" s="337"/>
      <c r="AY225" s="337"/>
      <c r="AZ225" s="337"/>
      <c r="BA225" s="388"/>
      <c r="BB225" s="388"/>
    </row>
    <row r="226" spans="1:54" s="222" customFormat="1" ht="18.75" x14ac:dyDescent="0.3">
      <c r="A226" s="68" t="s">
        <v>123</v>
      </c>
      <c r="B226" s="157" t="s">
        <v>220</v>
      </c>
      <c r="C226" s="205">
        <f>C227+C233</f>
        <v>0</v>
      </c>
      <c r="D226" s="205">
        <f>D227+D233</f>
        <v>0</v>
      </c>
      <c r="E226" s="205">
        <f>E227+E233</f>
        <v>0</v>
      </c>
      <c r="F226" s="488" t="e">
        <f t="shared" si="65"/>
        <v>#DIV/0!</v>
      </c>
      <c r="G226" s="205">
        <f>G227+G233</f>
        <v>0</v>
      </c>
      <c r="H226" s="205">
        <f>H227+H233</f>
        <v>0</v>
      </c>
      <c r="I226" s="205" t="e">
        <f t="shared" si="66"/>
        <v>#DIV/0!</v>
      </c>
      <c r="J226" s="256">
        <f t="shared" si="89"/>
        <v>0</v>
      </c>
      <c r="K226" s="421">
        <f t="shared" si="90"/>
        <v>0</v>
      </c>
      <c r="L226" s="256">
        <f t="shared" si="88"/>
        <v>0</v>
      </c>
      <c r="M226" s="421">
        <f t="shared" si="68"/>
        <v>0</v>
      </c>
      <c r="N226" s="377"/>
      <c r="O226" s="377"/>
      <c r="P226" s="377"/>
      <c r="Q226" s="337"/>
      <c r="R226" s="337"/>
      <c r="S226" s="337"/>
      <c r="T226" s="337"/>
      <c r="U226" s="337"/>
      <c r="V226" s="337"/>
      <c r="W226" s="337"/>
      <c r="X226" s="337"/>
      <c r="Y226" s="337"/>
      <c r="Z226" s="337"/>
      <c r="AA226" s="337"/>
      <c r="AB226" s="337"/>
      <c r="AC226" s="337"/>
      <c r="AD226" s="337"/>
      <c r="AE226" s="337"/>
      <c r="AF226" s="337"/>
      <c r="AG226" s="337"/>
      <c r="AH226" s="337"/>
      <c r="AI226" s="337"/>
      <c r="AJ226" s="337"/>
      <c r="AK226" s="337"/>
      <c r="AL226" s="337"/>
      <c r="AM226" s="337"/>
      <c r="AN226" s="337"/>
      <c r="AO226" s="337"/>
      <c r="AP226" s="337"/>
      <c r="AQ226" s="337"/>
      <c r="AR226" s="337"/>
      <c r="AS226" s="337"/>
      <c r="AT226" s="337"/>
      <c r="AU226" s="337"/>
      <c r="AV226" s="337"/>
      <c r="AW226" s="337"/>
      <c r="AX226" s="337"/>
      <c r="AY226" s="337"/>
      <c r="AZ226" s="337"/>
      <c r="BA226" s="364"/>
      <c r="BB226" s="364"/>
    </row>
    <row r="227" spans="1:54" s="46" customFormat="1" ht="18" customHeight="1" x14ac:dyDescent="0.3">
      <c r="A227" s="123" t="s">
        <v>13</v>
      </c>
      <c r="B227" s="150">
        <v>225</v>
      </c>
      <c r="C227" s="130">
        <f>SUM(C228:C232)</f>
        <v>0</v>
      </c>
      <c r="D227" s="130">
        <f>SUM(D228:D232)</f>
        <v>0</v>
      </c>
      <c r="E227" s="130">
        <f>SUM(E228:E232)</f>
        <v>0</v>
      </c>
      <c r="F227" s="130" t="e">
        <f>SUM(F228:F232)</f>
        <v>#DIV/0!</v>
      </c>
      <c r="G227" s="130">
        <f>SUM(G228:G232)</f>
        <v>0</v>
      </c>
      <c r="H227" s="130">
        <f>SUM(H229:H232)</f>
        <v>0</v>
      </c>
      <c r="I227" s="130" t="e">
        <f t="shared" ref="I227:I275" si="98">H227/G227*100</f>
        <v>#DIV/0!</v>
      </c>
      <c r="J227" s="256">
        <f t="shared" si="89"/>
        <v>0</v>
      </c>
      <c r="K227" s="421">
        <f t="shared" si="90"/>
        <v>0</v>
      </c>
      <c r="L227" s="256">
        <f t="shared" si="88"/>
        <v>0</v>
      </c>
      <c r="M227" s="421">
        <f t="shared" si="68"/>
        <v>0</v>
      </c>
      <c r="N227" s="336"/>
      <c r="O227" s="336"/>
      <c r="P227" s="377"/>
      <c r="Q227" s="337"/>
      <c r="R227" s="337"/>
      <c r="S227" s="337"/>
      <c r="T227" s="337"/>
      <c r="U227" s="337"/>
      <c r="V227" s="337"/>
      <c r="W227" s="337"/>
      <c r="X227" s="337"/>
      <c r="Y227" s="337"/>
      <c r="Z227" s="337"/>
      <c r="AA227" s="337"/>
      <c r="AB227" s="337"/>
      <c r="AC227" s="337"/>
      <c r="AD227" s="337"/>
      <c r="AE227" s="337"/>
      <c r="AF227" s="337"/>
      <c r="AG227" s="337"/>
      <c r="AH227" s="337"/>
      <c r="AI227" s="337"/>
      <c r="AJ227" s="337"/>
      <c r="AK227" s="337"/>
      <c r="AL227" s="337"/>
      <c r="AM227" s="337"/>
      <c r="AN227" s="337"/>
      <c r="AO227" s="337"/>
      <c r="AP227" s="337"/>
      <c r="AQ227" s="337"/>
      <c r="AR227" s="337"/>
      <c r="AS227" s="337"/>
      <c r="AT227" s="337"/>
      <c r="AU227" s="337"/>
      <c r="AV227" s="337"/>
      <c r="AW227" s="337"/>
      <c r="AX227" s="337"/>
      <c r="AY227" s="337"/>
      <c r="AZ227" s="337"/>
      <c r="BA227" s="338"/>
      <c r="BB227" s="338"/>
    </row>
    <row r="228" spans="1:54" s="485" customFormat="1" ht="20.25" customHeight="1" x14ac:dyDescent="0.3">
      <c r="A228" s="484" t="s">
        <v>231</v>
      </c>
      <c r="B228" s="246">
        <v>2250104</v>
      </c>
      <c r="C228" s="207"/>
      <c r="D228" s="90">
        <f>H228</f>
        <v>0</v>
      </c>
      <c r="E228" s="93">
        <f t="shared" ref="E228:E236" si="99">C228-D228</f>
        <v>0</v>
      </c>
      <c r="F228" s="175" t="e">
        <f t="shared" si="65"/>
        <v>#DIV/0!</v>
      </c>
      <c r="G228" s="207"/>
      <c r="H228" s="207"/>
      <c r="I228" s="90" t="e">
        <f t="shared" si="98"/>
        <v>#DIV/0!</v>
      </c>
      <c r="J228" s="599"/>
      <c r="K228" s="421"/>
      <c r="L228" s="256">
        <f t="shared" si="88"/>
        <v>0</v>
      </c>
      <c r="M228" s="421"/>
      <c r="N228" s="377"/>
      <c r="O228" s="377"/>
      <c r="P228" s="377"/>
      <c r="Q228" s="337"/>
      <c r="R228" s="337"/>
      <c r="S228" s="337"/>
      <c r="T228" s="337"/>
      <c r="U228" s="337"/>
      <c r="V228" s="337"/>
      <c r="W228" s="337"/>
      <c r="X228" s="337"/>
      <c r="Y228" s="337"/>
      <c r="Z228" s="337"/>
      <c r="AA228" s="337"/>
      <c r="AB228" s="337"/>
      <c r="AC228" s="337"/>
      <c r="AD228" s="337"/>
      <c r="AE228" s="337"/>
      <c r="AF228" s="337"/>
      <c r="AG228" s="337"/>
      <c r="AH228" s="337"/>
      <c r="AI228" s="337"/>
      <c r="AJ228" s="337"/>
      <c r="AK228" s="337"/>
      <c r="AL228" s="337"/>
      <c r="AM228" s="337"/>
      <c r="AN228" s="337"/>
      <c r="AO228" s="337"/>
      <c r="AP228" s="337"/>
      <c r="AQ228" s="337"/>
      <c r="AR228" s="337"/>
      <c r="AS228" s="337"/>
      <c r="AT228" s="337"/>
      <c r="AU228" s="337"/>
      <c r="AV228" s="337"/>
      <c r="AW228" s="337"/>
      <c r="AX228" s="337"/>
      <c r="AY228" s="337"/>
      <c r="AZ228" s="337"/>
      <c r="BA228" s="337"/>
      <c r="BB228" s="337"/>
    </row>
    <row r="229" spans="1:54" s="73" customFormat="1" ht="18.75" x14ac:dyDescent="0.3">
      <c r="A229" s="72" t="s">
        <v>124</v>
      </c>
      <c r="B229" s="246">
        <v>2250163</v>
      </c>
      <c r="C229" s="207"/>
      <c r="D229" s="90">
        <f>H229</f>
        <v>0</v>
      </c>
      <c r="E229" s="93">
        <f t="shared" si="99"/>
        <v>0</v>
      </c>
      <c r="F229" s="175" t="e">
        <f t="shared" si="65"/>
        <v>#DIV/0!</v>
      </c>
      <c r="G229" s="90"/>
      <c r="H229" s="90"/>
      <c r="I229" s="90" t="e">
        <f t="shared" si="98"/>
        <v>#DIV/0!</v>
      </c>
      <c r="J229" s="256">
        <f t="shared" ref="J229:J235" si="100">G229-H229</f>
        <v>0</v>
      </c>
      <c r="K229" s="421">
        <f t="shared" ref="K229:K235" si="101">C229</f>
        <v>0</v>
      </c>
      <c r="L229" s="256">
        <f t="shared" si="88"/>
        <v>0</v>
      </c>
      <c r="M229" s="421">
        <f t="shared" si="68"/>
        <v>0</v>
      </c>
      <c r="N229" s="412"/>
      <c r="O229" s="412"/>
      <c r="P229" s="412"/>
      <c r="Q229" s="405"/>
      <c r="R229" s="405"/>
      <c r="S229" s="405"/>
      <c r="T229" s="405"/>
      <c r="U229" s="405"/>
      <c r="V229" s="405"/>
      <c r="W229" s="405"/>
      <c r="X229" s="332"/>
      <c r="Y229" s="332"/>
      <c r="Z229" s="332"/>
      <c r="AA229" s="332"/>
      <c r="AB229" s="332"/>
      <c r="AC229" s="332"/>
      <c r="AD229" s="332"/>
      <c r="AE229" s="332"/>
      <c r="AF229" s="332"/>
      <c r="AG229" s="332"/>
      <c r="AH229" s="332"/>
      <c r="AI229" s="332"/>
      <c r="AJ229" s="332"/>
      <c r="AK229" s="332"/>
      <c r="AL229" s="332"/>
      <c r="AM229" s="332"/>
      <c r="AN229" s="332"/>
      <c r="AO229" s="332"/>
      <c r="AP229" s="332"/>
      <c r="AQ229" s="332"/>
      <c r="AR229" s="332"/>
      <c r="AS229" s="332"/>
      <c r="AT229" s="332"/>
      <c r="AU229" s="332"/>
      <c r="AV229" s="332"/>
      <c r="AW229" s="332"/>
      <c r="AX229" s="332"/>
      <c r="AY229" s="332"/>
      <c r="AZ229" s="332"/>
      <c r="BA229" s="389"/>
      <c r="BB229" s="389"/>
    </row>
    <row r="230" spans="1:54" s="41" customFormat="1" ht="18.75" x14ac:dyDescent="0.3">
      <c r="A230" s="53" t="s">
        <v>125</v>
      </c>
      <c r="B230" s="246">
        <v>2250207</v>
      </c>
      <c r="C230" s="207"/>
      <c r="D230" s="90">
        <f>H230</f>
        <v>0</v>
      </c>
      <c r="E230" s="93">
        <f t="shared" si="99"/>
        <v>0</v>
      </c>
      <c r="F230" s="175" t="e">
        <f t="shared" si="65"/>
        <v>#DIV/0!</v>
      </c>
      <c r="G230" s="90"/>
      <c r="H230" s="90"/>
      <c r="I230" s="90" t="e">
        <f t="shared" si="98"/>
        <v>#DIV/0!</v>
      </c>
      <c r="J230" s="256">
        <f t="shared" si="100"/>
        <v>0</v>
      </c>
      <c r="K230" s="421">
        <f t="shared" si="101"/>
        <v>0</v>
      </c>
      <c r="L230" s="256">
        <f t="shared" si="88"/>
        <v>0</v>
      </c>
      <c r="M230" s="421">
        <f t="shared" si="68"/>
        <v>0</v>
      </c>
      <c r="N230" s="412"/>
      <c r="O230" s="412"/>
      <c r="P230" s="412"/>
      <c r="Q230" s="405"/>
      <c r="R230" s="405"/>
      <c r="S230" s="405"/>
      <c r="T230" s="405"/>
      <c r="U230" s="405"/>
      <c r="V230" s="405"/>
      <c r="W230" s="405"/>
      <c r="X230" s="332"/>
      <c r="Y230" s="332"/>
      <c r="Z230" s="332"/>
      <c r="AA230" s="332"/>
      <c r="AB230" s="332"/>
      <c r="AC230" s="332"/>
      <c r="AD230" s="332"/>
      <c r="AE230" s="332"/>
      <c r="AF230" s="332"/>
      <c r="AG230" s="332"/>
      <c r="AH230" s="332"/>
      <c r="AI230" s="332"/>
      <c r="AJ230" s="332"/>
      <c r="AK230" s="332"/>
      <c r="AL230" s="332"/>
      <c r="AM230" s="332"/>
      <c r="AN230" s="332"/>
      <c r="AO230" s="332"/>
      <c r="AP230" s="332"/>
      <c r="AQ230" s="332"/>
      <c r="AR230" s="332"/>
      <c r="AS230" s="332"/>
      <c r="AT230" s="332"/>
      <c r="AU230" s="332"/>
      <c r="AV230" s="332"/>
      <c r="AW230" s="332"/>
      <c r="AX230" s="332"/>
      <c r="AY230" s="332"/>
      <c r="AZ230" s="332"/>
      <c r="BA230" s="332"/>
      <c r="BB230" s="332"/>
    </row>
    <row r="231" spans="1:54" s="41" customFormat="1" ht="18.75" x14ac:dyDescent="0.3">
      <c r="A231" s="53" t="s">
        <v>126</v>
      </c>
      <c r="B231" s="246">
        <v>2250208</v>
      </c>
      <c r="C231" s="207"/>
      <c r="D231" s="90">
        <f>H231</f>
        <v>0</v>
      </c>
      <c r="E231" s="93">
        <f t="shared" si="99"/>
        <v>0</v>
      </c>
      <c r="F231" s="175" t="e">
        <f t="shared" ref="F231:F269" si="102">D231/C231*100</f>
        <v>#DIV/0!</v>
      </c>
      <c r="G231" s="90"/>
      <c r="H231" s="90"/>
      <c r="I231" s="90" t="e">
        <f t="shared" si="98"/>
        <v>#DIV/0!</v>
      </c>
      <c r="J231" s="256">
        <f t="shared" si="100"/>
        <v>0</v>
      </c>
      <c r="K231" s="421">
        <f t="shared" si="101"/>
        <v>0</v>
      </c>
      <c r="L231" s="256">
        <f t="shared" si="88"/>
        <v>0</v>
      </c>
      <c r="M231" s="421">
        <f t="shared" si="68"/>
        <v>0</v>
      </c>
      <c r="N231" s="412"/>
      <c r="O231" s="412"/>
      <c r="P231" s="412"/>
      <c r="Q231" s="405"/>
      <c r="R231" s="405"/>
      <c r="S231" s="405"/>
      <c r="T231" s="405"/>
      <c r="U231" s="405"/>
      <c r="V231" s="405"/>
      <c r="W231" s="405"/>
      <c r="X231" s="332"/>
      <c r="Y231" s="332"/>
      <c r="Z231" s="332"/>
      <c r="AA231" s="332"/>
      <c r="AB231" s="332"/>
      <c r="AC231" s="332"/>
      <c r="AD231" s="332"/>
      <c r="AE231" s="332"/>
      <c r="AF231" s="332"/>
      <c r="AG231" s="332"/>
      <c r="AH231" s="332"/>
      <c r="AI231" s="332"/>
      <c r="AJ231" s="332"/>
      <c r="AK231" s="332"/>
      <c r="AL231" s="332"/>
      <c r="AM231" s="332"/>
      <c r="AN231" s="332"/>
      <c r="AO231" s="332"/>
      <c r="AP231" s="332"/>
      <c r="AQ231" s="332"/>
      <c r="AR231" s="332"/>
      <c r="AS231" s="332"/>
      <c r="AT231" s="332"/>
      <c r="AU231" s="332"/>
      <c r="AV231" s="332"/>
      <c r="AW231" s="332"/>
      <c r="AX231" s="332"/>
      <c r="AY231" s="332"/>
      <c r="AZ231" s="332"/>
      <c r="BA231" s="332"/>
      <c r="BB231" s="332"/>
    </row>
    <row r="232" spans="1:54" s="41" customFormat="1" ht="18.75" x14ac:dyDescent="0.3">
      <c r="A232" s="53" t="s">
        <v>127</v>
      </c>
      <c r="B232" s="246">
        <v>2250440</v>
      </c>
      <c r="C232" s="207"/>
      <c r="D232" s="90">
        <f>H232</f>
        <v>0</v>
      </c>
      <c r="E232" s="93">
        <f t="shared" si="99"/>
        <v>0</v>
      </c>
      <c r="F232" s="175" t="e">
        <f t="shared" si="102"/>
        <v>#DIV/0!</v>
      </c>
      <c r="G232" s="90"/>
      <c r="H232" s="90"/>
      <c r="I232" s="90" t="e">
        <f t="shared" si="98"/>
        <v>#DIV/0!</v>
      </c>
      <c r="J232" s="256">
        <f t="shared" si="100"/>
        <v>0</v>
      </c>
      <c r="K232" s="421">
        <f t="shared" si="101"/>
        <v>0</v>
      </c>
      <c r="L232" s="256">
        <f t="shared" si="88"/>
        <v>0</v>
      </c>
      <c r="M232" s="421">
        <f t="shared" si="68"/>
        <v>0</v>
      </c>
      <c r="N232" s="412"/>
      <c r="O232" s="412"/>
      <c r="P232" s="412"/>
      <c r="Q232" s="405"/>
      <c r="R232" s="405"/>
      <c r="S232" s="405"/>
      <c r="T232" s="405"/>
      <c r="U232" s="405"/>
      <c r="V232" s="405"/>
      <c r="W232" s="405"/>
      <c r="X232" s="332"/>
      <c r="Y232" s="332"/>
      <c r="Z232" s="332"/>
      <c r="AA232" s="332"/>
      <c r="AB232" s="332"/>
      <c r="AC232" s="332"/>
      <c r="AD232" s="332"/>
      <c r="AE232" s="332"/>
      <c r="AF232" s="332"/>
      <c r="AG232" s="332"/>
      <c r="AH232" s="332"/>
      <c r="AI232" s="332"/>
      <c r="AJ232" s="332"/>
      <c r="AK232" s="332"/>
      <c r="AL232" s="332"/>
      <c r="AM232" s="332"/>
      <c r="AN232" s="332"/>
      <c r="AO232" s="332"/>
      <c r="AP232" s="332"/>
      <c r="AQ232" s="332"/>
      <c r="AR232" s="332"/>
      <c r="AS232" s="332"/>
      <c r="AT232" s="332"/>
      <c r="AU232" s="332"/>
      <c r="AV232" s="332"/>
      <c r="AW232" s="332"/>
      <c r="AX232" s="332"/>
      <c r="AY232" s="332"/>
      <c r="AZ232" s="332"/>
      <c r="BA232" s="332"/>
      <c r="BB232" s="332"/>
    </row>
    <row r="233" spans="1:54" s="46" customFormat="1" ht="21" customHeight="1" x14ac:dyDescent="0.3">
      <c r="A233" s="121" t="s">
        <v>15</v>
      </c>
      <c r="B233" s="150">
        <v>226</v>
      </c>
      <c r="C233" s="130">
        <f>SUM(C234:C236)</f>
        <v>0</v>
      </c>
      <c r="D233" s="130">
        <f>SUM(D234:D236)</f>
        <v>0</v>
      </c>
      <c r="E233" s="130">
        <f>SUM(E234:E236)</f>
        <v>0</v>
      </c>
      <c r="F233" s="184" t="e">
        <f t="shared" si="102"/>
        <v>#DIV/0!</v>
      </c>
      <c r="G233" s="130">
        <f>SUM(G234:G236)</f>
        <v>0</v>
      </c>
      <c r="H233" s="130">
        <f>SUM(H234:H236)</f>
        <v>0</v>
      </c>
      <c r="I233" s="130" t="e">
        <f>H233/G233*100</f>
        <v>#DIV/0!</v>
      </c>
      <c r="J233" s="256">
        <f t="shared" si="100"/>
        <v>0</v>
      </c>
      <c r="K233" s="421">
        <f t="shared" si="101"/>
        <v>0</v>
      </c>
      <c r="L233" s="256">
        <f t="shared" si="88"/>
        <v>0</v>
      </c>
      <c r="M233" s="421">
        <f t="shared" si="68"/>
        <v>0</v>
      </c>
      <c r="N233" s="377"/>
      <c r="O233" s="377"/>
      <c r="P233" s="377"/>
      <c r="Q233" s="337"/>
      <c r="R233" s="337"/>
      <c r="S233" s="337"/>
      <c r="T233" s="337"/>
      <c r="U233" s="337"/>
      <c r="V233" s="337"/>
      <c r="W233" s="337"/>
      <c r="X233" s="337"/>
      <c r="Y233" s="337"/>
      <c r="Z233" s="337"/>
      <c r="AA233" s="337"/>
      <c r="AB233" s="337"/>
      <c r="AC233" s="337"/>
      <c r="AD233" s="337"/>
      <c r="AE233" s="337"/>
      <c r="AF233" s="337"/>
      <c r="AG233" s="337"/>
      <c r="AH233" s="337"/>
      <c r="AI233" s="337"/>
      <c r="AJ233" s="337"/>
      <c r="AK233" s="337"/>
      <c r="AL233" s="337"/>
      <c r="AM233" s="337"/>
      <c r="AN233" s="337"/>
      <c r="AO233" s="337"/>
      <c r="AP233" s="337"/>
      <c r="AQ233" s="337"/>
      <c r="AR233" s="337"/>
      <c r="AS233" s="337"/>
      <c r="AT233" s="337"/>
      <c r="AU233" s="337"/>
      <c r="AV233" s="337"/>
      <c r="AW233" s="337"/>
      <c r="AX233" s="337"/>
      <c r="AY233" s="337"/>
      <c r="AZ233" s="337"/>
      <c r="BA233" s="338"/>
      <c r="BB233" s="338"/>
    </row>
    <row r="234" spans="1:54" s="42" customFormat="1" ht="47.25" x14ac:dyDescent="0.3">
      <c r="A234" s="48" t="s">
        <v>119</v>
      </c>
      <c r="B234" s="242" t="s">
        <v>174</v>
      </c>
      <c r="C234" s="504"/>
      <c r="D234" s="90">
        <f>H234</f>
        <v>0</v>
      </c>
      <c r="E234" s="93">
        <f t="shared" si="99"/>
        <v>0</v>
      </c>
      <c r="F234" s="175" t="e">
        <f t="shared" si="102"/>
        <v>#DIV/0!</v>
      </c>
      <c r="G234" s="90"/>
      <c r="H234" s="90"/>
      <c r="I234" s="90" t="e">
        <f t="shared" si="98"/>
        <v>#DIV/0!</v>
      </c>
      <c r="J234" s="256">
        <f t="shared" si="100"/>
        <v>0</v>
      </c>
      <c r="K234" s="421">
        <f t="shared" si="101"/>
        <v>0</v>
      </c>
      <c r="L234" s="256">
        <f t="shared" si="88"/>
        <v>0</v>
      </c>
      <c r="M234" s="421">
        <f t="shared" ref="M234:M299" si="103">K234-L234</f>
        <v>0</v>
      </c>
      <c r="N234" s="412"/>
      <c r="O234" s="412"/>
      <c r="P234" s="412"/>
      <c r="Q234" s="405"/>
      <c r="R234" s="405"/>
      <c r="S234" s="405"/>
      <c r="T234" s="405"/>
      <c r="U234" s="405"/>
      <c r="V234" s="405"/>
      <c r="W234" s="405"/>
      <c r="X234" s="332"/>
      <c r="Y234" s="332"/>
      <c r="Z234" s="332"/>
      <c r="AA234" s="332"/>
      <c r="AB234" s="332"/>
      <c r="AC234" s="332"/>
      <c r="AD234" s="332"/>
      <c r="AE234" s="332"/>
      <c r="AF234" s="332"/>
      <c r="AG234" s="332"/>
      <c r="AH234" s="332"/>
      <c r="AI234" s="332"/>
      <c r="AJ234" s="332"/>
      <c r="AK234" s="332"/>
      <c r="AL234" s="332"/>
      <c r="AM234" s="332"/>
      <c r="AN234" s="332"/>
      <c r="AO234" s="332"/>
      <c r="AP234" s="332"/>
      <c r="AQ234" s="332"/>
      <c r="AR234" s="332"/>
      <c r="AS234" s="332"/>
      <c r="AT234" s="332"/>
      <c r="AU234" s="332"/>
      <c r="AV234" s="332"/>
      <c r="AW234" s="332"/>
      <c r="AX234" s="332"/>
      <c r="AY234" s="332"/>
      <c r="AZ234" s="332"/>
      <c r="BA234" s="333"/>
      <c r="BB234" s="333"/>
    </row>
    <row r="235" spans="1:54" s="42" customFormat="1" ht="31.5" x14ac:dyDescent="0.3">
      <c r="A235" s="48" t="s">
        <v>128</v>
      </c>
      <c r="B235" s="242" t="s">
        <v>175</v>
      </c>
      <c r="C235" s="504"/>
      <c r="D235" s="90">
        <f>H235</f>
        <v>0</v>
      </c>
      <c r="E235" s="93">
        <f t="shared" si="99"/>
        <v>0</v>
      </c>
      <c r="F235" s="175" t="e">
        <f t="shared" si="102"/>
        <v>#DIV/0!</v>
      </c>
      <c r="G235" s="90"/>
      <c r="H235" s="90"/>
      <c r="I235" s="90" t="e">
        <f t="shared" si="98"/>
        <v>#DIV/0!</v>
      </c>
      <c r="J235" s="256">
        <f t="shared" si="100"/>
        <v>0</v>
      </c>
      <c r="K235" s="421">
        <f t="shared" si="101"/>
        <v>0</v>
      </c>
      <c r="L235" s="256">
        <f t="shared" si="88"/>
        <v>0</v>
      </c>
      <c r="M235" s="421">
        <f t="shared" si="103"/>
        <v>0</v>
      </c>
      <c r="N235" s="412"/>
      <c r="O235" s="412"/>
      <c r="P235" s="412"/>
      <c r="Q235" s="405"/>
      <c r="R235" s="405"/>
      <c r="S235" s="405"/>
      <c r="T235" s="405"/>
      <c r="U235" s="405"/>
      <c r="V235" s="405"/>
      <c r="W235" s="405"/>
      <c r="X235" s="332"/>
      <c r="Y235" s="332"/>
      <c r="Z235" s="332"/>
      <c r="AA235" s="332"/>
      <c r="AB235" s="332"/>
      <c r="AC235" s="332"/>
      <c r="AD235" s="332"/>
      <c r="AE235" s="332"/>
      <c r="AF235" s="332"/>
      <c r="AG235" s="332"/>
      <c r="AH235" s="332"/>
      <c r="AI235" s="332"/>
      <c r="AJ235" s="332"/>
      <c r="AK235" s="332"/>
      <c r="AL235" s="332"/>
      <c r="AM235" s="332"/>
      <c r="AN235" s="332"/>
      <c r="AO235" s="332"/>
      <c r="AP235" s="332"/>
      <c r="AQ235" s="332"/>
      <c r="AR235" s="332"/>
      <c r="AS235" s="332"/>
      <c r="AT235" s="332"/>
      <c r="AU235" s="332"/>
      <c r="AV235" s="332"/>
      <c r="AW235" s="332"/>
      <c r="AX235" s="332"/>
      <c r="AY235" s="332"/>
      <c r="AZ235" s="332"/>
      <c r="BA235" s="333"/>
      <c r="BB235" s="333"/>
    </row>
    <row r="236" spans="1:54" s="42" customFormat="1" ht="18.75" x14ac:dyDescent="0.3">
      <c r="A236" s="48" t="s">
        <v>120</v>
      </c>
      <c r="B236" s="242">
        <v>2260382</v>
      </c>
      <c r="C236" s="504"/>
      <c r="D236" s="90">
        <f>H236</f>
        <v>0</v>
      </c>
      <c r="E236" s="93">
        <f t="shared" si="99"/>
        <v>0</v>
      </c>
      <c r="F236" s="175" t="e">
        <f>D236/C236*100</f>
        <v>#DIV/0!</v>
      </c>
      <c r="G236" s="90"/>
      <c r="H236" s="90"/>
      <c r="I236" s="90" t="e">
        <f t="shared" si="98"/>
        <v>#DIV/0!</v>
      </c>
      <c r="J236" s="256"/>
      <c r="K236" s="421"/>
      <c r="L236" s="256">
        <f t="shared" si="88"/>
        <v>0</v>
      </c>
      <c r="M236" s="421"/>
      <c r="N236" s="412"/>
      <c r="O236" s="412"/>
      <c r="P236" s="412"/>
      <c r="Q236" s="405"/>
      <c r="R236" s="405"/>
      <c r="S236" s="405"/>
      <c r="T236" s="405"/>
      <c r="U236" s="405"/>
      <c r="V236" s="405"/>
      <c r="W236" s="405"/>
      <c r="X236" s="332"/>
      <c r="Y236" s="332"/>
      <c r="Z236" s="332"/>
      <c r="AA236" s="332"/>
      <c r="AB236" s="332"/>
      <c r="AC236" s="332"/>
      <c r="AD236" s="332"/>
      <c r="AE236" s="332"/>
      <c r="AF236" s="332"/>
      <c r="AG236" s="332"/>
      <c r="AH236" s="332"/>
      <c r="AI236" s="332"/>
      <c r="AJ236" s="332"/>
      <c r="AK236" s="332"/>
      <c r="AL236" s="332"/>
      <c r="AM236" s="332"/>
      <c r="AN236" s="332"/>
      <c r="AO236" s="332"/>
      <c r="AP236" s="332"/>
      <c r="AQ236" s="332"/>
      <c r="AR236" s="332"/>
      <c r="AS236" s="332"/>
      <c r="AT236" s="332"/>
      <c r="AU236" s="332"/>
      <c r="AV236" s="332"/>
      <c r="AW236" s="332"/>
      <c r="AX236" s="332"/>
      <c r="AY236" s="332"/>
      <c r="AZ236" s="332"/>
      <c r="BA236" s="333"/>
      <c r="BB236" s="333"/>
    </row>
    <row r="237" spans="1:54" s="222" customFormat="1" ht="18.75" x14ac:dyDescent="0.3">
      <c r="A237" s="68" t="s">
        <v>78</v>
      </c>
      <c r="B237" s="157" t="s">
        <v>171</v>
      </c>
      <c r="C237" s="205">
        <f>C238+C242+C244</f>
        <v>302000</v>
      </c>
      <c r="D237" s="205">
        <f>D238+D242+D244</f>
        <v>302000</v>
      </c>
      <c r="E237" s="205">
        <f>E238+E242+E244</f>
        <v>0</v>
      </c>
      <c r="F237" s="488">
        <f t="shared" si="102"/>
        <v>100</v>
      </c>
      <c r="G237" s="205">
        <f>G238+G242+G244</f>
        <v>302000</v>
      </c>
      <c r="H237" s="205">
        <f>H238+H242+H244</f>
        <v>302000</v>
      </c>
      <c r="I237" s="205">
        <f t="shared" si="98"/>
        <v>100</v>
      </c>
      <c r="J237" s="256">
        <f t="shared" ref="J237:J254" si="104">G237-H237</f>
        <v>0</v>
      </c>
      <c r="K237" s="421">
        <f t="shared" ref="K237:K254" si="105">C237</f>
        <v>302000</v>
      </c>
      <c r="L237" s="256">
        <f t="shared" si="88"/>
        <v>0</v>
      </c>
      <c r="M237" s="421">
        <f t="shared" si="103"/>
        <v>302000</v>
      </c>
      <c r="N237" s="377"/>
      <c r="O237" s="377"/>
      <c r="P237" s="377"/>
      <c r="Q237" s="337"/>
      <c r="R237" s="337"/>
      <c r="S237" s="337"/>
      <c r="T237" s="337"/>
      <c r="U237" s="337"/>
      <c r="V237" s="337"/>
      <c r="W237" s="337"/>
      <c r="X237" s="337"/>
      <c r="Y237" s="337"/>
      <c r="Z237" s="337"/>
      <c r="AA237" s="337"/>
      <c r="AB237" s="337"/>
      <c r="AC237" s="337"/>
      <c r="AD237" s="337"/>
      <c r="AE237" s="337"/>
      <c r="AF237" s="337"/>
      <c r="AG237" s="337"/>
      <c r="AH237" s="337"/>
      <c r="AI237" s="337"/>
      <c r="AJ237" s="337"/>
      <c r="AK237" s="337"/>
      <c r="AL237" s="337"/>
      <c r="AM237" s="337"/>
      <c r="AN237" s="337"/>
      <c r="AO237" s="337"/>
      <c r="AP237" s="337"/>
      <c r="AQ237" s="337"/>
      <c r="AR237" s="337"/>
      <c r="AS237" s="337"/>
      <c r="AT237" s="337"/>
      <c r="AU237" s="337"/>
      <c r="AV237" s="337"/>
      <c r="AW237" s="337"/>
      <c r="AX237" s="337"/>
      <c r="AY237" s="337"/>
      <c r="AZ237" s="337"/>
      <c r="BA237" s="364"/>
      <c r="BB237" s="364"/>
    </row>
    <row r="238" spans="1:54" s="46" customFormat="1" ht="21" customHeight="1" x14ac:dyDescent="0.3">
      <c r="A238" s="121" t="s">
        <v>15</v>
      </c>
      <c r="B238" s="150">
        <v>226</v>
      </c>
      <c r="C238" s="130">
        <f>SUM(C239:C241)</f>
        <v>302000</v>
      </c>
      <c r="D238" s="130">
        <f>SUM(D239:D241)</f>
        <v>302000</v>
      </c>
      <c r="E238" s="130">
        <f>SUM(E239:E241)</f>
        <v>0</v>
      </c>
      <c r="F238" s="184">
        <f t="shared" si="102"/>
        <v>100</v>
      </c>
      <c r="G238" s="130">
        <f>SUM(G239:G241)</f>
        <v>302000</v>
      </c>
      <c r="H238" s="130">
        <f>SUM(H239:H241)</f>
        <v>302000</v>
      </c>
      <c r="I238" s="130">
        <f t="shared" si="98"/>
        <v>100</v>
      </c>
      <c r="J238" s="256">
        <f t="shared" si="104"/>
        <v>0</v>
      </c>
      <c r="K238" s="421">
        <f t="shared" si="105"/>
        <v>302000</v>
      </c>
      <c r="L238" s="256">
        <f t="shared" si="88"/>
        <v>0</v>
      </c>
      <c r="M238" s="421">
        <f t="shared" si="103"/>
        <v>302000</v>
      </c>
      <c r="N238" s="377"/>
      <c r="O238" s="377"/>
      <c r="P238" s="377"/>
      <c r="Q238" s="337"/>
      <c r="R238" s="337"/>
      <c r="S238" s="337"/>
      <c r="T238" s="337"/>
      <c r="U238" s="337"/>
      <c r="V238" s="337"/>
      <c r="W238" s="337"/>
      <c r="X238" s="337"/>
      <c r="Y238" s="337"/>
      <c r="Z238" s="337"/>
      <c r="AA238" s="337"/>
      <c r="AB238" s="337"/>
      <c r="AC238" s="337"/>
      <c r="AD238" s="337"/>
      <c r="AE238" s="337"/>
      <c r="AF238" s="337"/>
      <c r="AG238" s="337"/>
      <c r="AH238" s="337"/>
      <c r="AI238" s="337"/>
      <c r="AJ238" s="337"/>
      <c r="AK238" s="337"/>
      <c r="AL238" s="337"/>
      <c r="AM238" s="337"/>
      <c r="AN238" s="337"/>
      <c r="AO238" s="337"/>
      <c r="AP238" s="337"/>
      <c r="AQ238" s="337"/>
      <c r="AR238" s="337"/>
      <c r="AS238" s="337"/>
      <c r="AT238" s="337"/>
      <c r="AU238" s="337"/>
      <c r="AV238" s="337"/>
      <c r="AW238" s="337"/>
      <c r="AX238" s="337"/>
      <c r="AY238" s="337"/>
      <c r="AZ238" s="337"/>
      <c r="BA238" s="338"/>
      <c r="BB238" s="338"/>
    </row>
    <row r="239" spans="1:54" s="41" customFormat="1" ht="52.5" customHeight="1" x14ac:dyDescent="0.3">
      <c r="A239" s="71" t="s">
        <v>118</v>
      </c>
      <c r="B239" s="242">
        <v>2260019</v>
      </c>
      <c r="C239" s="207">
        <f>0+25000</f>
        <v>25000</v>
      </c>
      <c r="D239" s="90">
        <f>H239</f>
        <v>25000</v>
      </c>
      <c r="E239" s="93">
        <f t="shared" ref="E239:E245" si="106">C239-D239</f>
        <v>0</v>
      </c>
      <c r="F239" s="175">
        <f t="shared" si="102"/>
        <v>100</v>
      </c>
      <c r="G239" s="90">
        <v>25000</v>
      </c>
      <c r="H239" s="90">
        <v>25000</v>
      </c>
      <c r="I239" s="90">
        <f t="shared" si="98"/>
        <v>100</v>
      </c>
      <c r="J239" s="256">
        <f t="shared" si="104"/>
        <v>0</v>
      </c>
      <c r="K239" s="421">
        <f t="shared" si="105"/>
        <v>25000</v>
      </c>
      <c r="L239" s="256">
        <f t="shared" si="88"/>
        <v>0</v>
      </c>
      <c r="M239" s="421">
        <f t="shared" si="103"/>
        <v>25000</v>
      </c>
      <c r="N239" s="412"/>
      <c r="O239" s="412"/>
      <c r="P239" s="412"/>
      <c r="Q239" s="405"/>
      <c r="R239" s="405"/>
      <c r="S239" s="405"/>
      <c r="T239" s="405"/>
      <c r="U239" s="405"/>
      <c r="V239" s="405"/>
      <c r="W239" s="405"/>
      <c r="X239" s="332"/>
      <c r="Y239" s="332"/>
      <c r="Z239" s="332"/>
      <c r="AA239" s="332"/>
      <c r="AB239" s="332"/>
      <c r="AC239" s="332"/>
      <c r="AD239" s="332"/>
      <c r="AE239" s="332"/>
      <c r="AF239" s="332"/>
      <c r="AG239" s="332"/>
      <c r="AH239" s="332"/>
      <c r="AI239" s="332"/>
      <c r="AJ239" s="332"/>
      <c r="AK239" s="332"/>
      <c r="AL239" s="332"/>
      <c r="AM239" s="332"/>
      <c r="AN239" s="332"/>
      <c r="AO239" s="332"/>
      <c r="AP239" s="332"/>
      <c r="AQ239" s="332"/>
      <c r="AR239" s="332"/>
      <c r="AS239" s="332"/>
      <c r="AT239" s="332"/>
      <c r="AU239" s="332"/>
      <c r="AV239" s="332"/>
      <c r="AW239" s="332"/>
      <c r="AX239" s="332"/>
      <c r="AY239" s="332"/>
      <c r="AZ239" s="332"/>
      <c r="BA239" s="332"/>
      <c r="BB239" s="332"/>
    </row>
    <row r="240" spans="1:54" s="41" customFormat="1" ht="63" customHeight="1" x14ac:dyDescent="0.3">
      <c r="A240" s="71" t="s">
        <v>119</v>
      </c>
      <c r="B240" s="242">
        <v>2260050</v>
      </c>
      <c r="C240" s="207"/>
      <c r="D240" s="90">
        <f>H240</f>
        <v>0</v>
      </c>
      <c r="E240" s="93">
        <f t="shared" si="106"/>
        <v>0</v>
      </c>
      <c r="F240" s="175" t="e">
        <f t="shared" si="102"/>
        <v>#DIV/0!</v>
      </c>
      <c r="G240" s="90">
        <v>0</v>
      </c>
      <c r="H240" s="90">
        <v>0</v>
      </c>
      <c r="I240" s="90" t="e">
        <f t="shared" si="98"/>
        <v>#DIV/0!</v>
      </c>
      <c r="J240" s="256">
        <f t="shared" si="104"/>
        <v>0</v>
      </c>
      <c r="K240" s="421">
        <f t="shared" si="105"/>
        <v>0</v>
      </c>
      <c r="L240" s="256">
        <f t="shared" si="88"/>
        <v>0</v>
      </c>
      <c r="M240" s="421">
        <f t="shared" si="103"/>
        <v>0</v>
      </c>
      <c r="N240" s="412"/>
      <c r="O240" s="412"/>
      <c r="P240" s="412"/>
      <c r="Q240" s="405"/>
      <c r="R240" s="405"/>
      <c r="S240" s="405"/>
      <c r="T240" s="405"/>
      <c r="U240" s="405"/>
      <c r="V240" s="405"/>
      <c r="W240" s="405"/>
      <c r="X240" s="332"/>
      <c r="Y240" s="332"/>
      <c r="Z240" s="332"/>
      <c r="AA240" s="332"/>
      <c r="AB240" s="332"/>
      <c r="AC240" s="332"/>
      <c r="AD240" s="332"/>
      <c r="AE240" s="332"/>
      <c r="AF240" s="332"/>
      <c r="AG240" s="332"/>
      <c r="AH240" s="332"/>
      <c r="AI240" s="332"/>
      <c r="AJ240" s="332"/>
      <c r="AK240" s="332"/>
      <c r="AL240" s="332"/>
      <c r="AM240" s="332"/>
      <c r="AN240" s="332"/>
      <c r="AO240" s="332"/>
      <c r="AP240" s="332"/>
      <c r="AQ240" s="332"/>
      <c r="AR240" s="332"/>
      <c r="AS240" s="332"/>
      <c r="AT240" s="332"/>
      <c r="AU240" s="332"/>
      <c r="AV240" s="332"/>
      <c r="AW240" s="332"/>
      <c r="AX240" s="332"/>
      <c r="AY240" s="332"/>
      <c r="AZ240" s="332"/>
      <c r="BA240" s="332"/>
      <c r="BB240" s="332"/>
    </row>
    <row r="241" spans="1:54" s="41" customFormat="1" ht="24.75" customHeight="1" x14ac:dyDescent="0.3">
      <c r="A241" s="48" t="s">
        <v>120</v>
      </c>
      <c r="B241" s="242">
        <v>2260382</v>
      </c>
      <c r="C241" s="207">
        <f>0+277000</f>
        <v>277000</v>
      </c>
      <c r="D241" s="90">
        <f>H241</f>
        <v>277000</v>
      </c>
      <c r="E241" s="93">
        <f t="shared" si="106"/>
        <v>0</v>
      </c>
      <c r="F241" s="175">
        <f t="shared" si="102"/>
        <v>100</v>
      </c>
      <c r="G241" s="90">
        <v>277000</v>
      </c>
      <c r="H241" s="90">
        <v>277000</v>
      </c>
      <c r="I241" s="90">
        <f t="shared" si="98"/>
        <v>100</v>
      </c>
      <c r="J241" s="256">
        <f t="shared" si="104"/>
        <v>0</v>
      </c>
      <c r="K241" s="421">
        <f t="shared" si="105"/>
        <v>277000</v>
      </c>
      <c r="L241" s="256">
        <f t="shared" si="88"/>
        <v>0</v>
      </c>
      <c r="M241" s="421">
        <f t="shared" si="103"/>
        <v>277000</v>
      </c>
      <c r="N241" s="412"/>
      <c r="O241" s="412"/>
      <c r="P241" s="412"/>
      <c r="Q241" s="405"/>
      <c r="R241" s="405"/>
      <c r="S241" s="405"/>
      <c r="T241" s="405"/>
      <c r="U241" s="405"/>
      <c r="V241" s="405"/>
      <c r="W241" s="405"/>
      <c r="X241" s="332"/>
      <c r="Y241" s="332"/>
      <c r="Z241" s="332"/>
      <c r="AA241" s="332"/>
      <c r="AB241" s="332"/>
      <c r="AC241" s="332"/>
      <c r="AD241" s="332"/>
      <c r="AE241" s="332"/>
      <c r="AF241" s="332"/>
      <c r="AG241" s="332"/>
      <c r="AH241" s="332"/>
      <c r="AI241" s="332"/>
      <c r="AJ241" s="332"/>
      <c r="AK241" s="332"/>
      <c r="AL241" s="332"/>
      <c r="AM241" s="332"/>
      <c r="AN241" s="332"/>
      <c r="AO241" s="332"/>
      <c r="AP241" s="332"/>
      <c r="AQ241" s="332"/>
      <c r="AR241" s="332"/>
      <c r="AS241" s="332"/>
      <c r="AT241" s="332"/>
      <c r="AU241" s="332"/>
      <c r="AV241" s="332"/>
      <c r="AW241" s="332"/>
      <c r="AX241" s="332"/>
      <c r="AY241" s="332"/>
      <c r="AZ241" s="332"/>
      <c r="BA241" s="332"/>
      <c r="BB241" s="332"/>
    </row>
    <row r="242" spans="1:54" s="46" customFormat="1" ht="23.25" customHeight="1" x14ac:dyDescent="0.3">
      <c r="A242" s="123" t="s">
        <v>19</v>
      </c>
      <c r="B242" s="150">
        <v>310</v>
      </c>
      <c r="C242" s="130">
        <f>C243</f>
        <v>0</v>
      </c>
      <c r="D242" s="130">
        <f>D243</f>
        <v>0</v>
      </c>
      <c r="E242" s="130">
        <f>E243</f>
        <v>0</v>
      </c>
      <c r="F242" s="184" t="e">
        <f t="shared" si="102"/>
        <v>#DIV/0!</v>
      </c>
      <c r="G242" s="130">
        <f>G243</f>
        <v>0</v>
      </c>
      <c r="H242" s="130">
        <f>H243</f>
        <v>0</v>
      </c>
      <c r="I242" s="130" t="e">
        <f t="shared" si="98"/>
        <v>#DIV/0!</v>
      </c>
      <c r="J242" s="256">
        <f t="shared" si="104"/>
        <v>0</v>
      </c>
      <c r="K242" s="421">
        <f t="shared" si="105"/>
        <v>0</v>
      </c>
      <c r="L242" s="256">
        <f t="shared" si="88"/>
        <v>0</v>
      </c>
      <c r="M242" s="421">
        <f t="shared" si="103"/>
        <v>0</v>
      </c>
      <c r="N242" s="377"/>
      <c r="O242" s="377"/>
      <c r="P242" s="377"/>
      <c r="Q242" s="337"/>
      <c r="R242" s="337"/>
      <c r="S242" s="337"/>
      <c r="T242" s="337"/>
      <c r="U242" s="337"/>
      <c r="V242" s="337"/>
      <c r="W242" s="337"/>
      <c r="X242" s="337"/>
      <c r="Y242" s="337"/>
      <c r="Z242" s="337"/>
      <c r="AA242" s="337"/>
      <c r="AB242" s="337"/>
      <c r="AC242" s="337"/>
      <c r="AD242" s="337"/>
      <c r="AE242" s="337"/>
      <c r="AF242" s="337"/>
      <c r="AG242" s="337"/>
      <c r="AH242" s="337"/>
      <c r="AI242" s="337"/>
      <c r="AJ242" s="337"/>
      <c r="AK242" s="337"/>
      <c r="AL242" s="337"/>
      <c r="AM242" s="337"/>
      <c r="AN242" s="337"/>
      <c r="AO242" s="337"/>
      <c r="AP242" s="337"/>
      <c r="AQ242" s="337"/>
      <c r="AR242" s="337"/>
      <c r="AS242" s="337"/>
      <c r="AT242" s="337"/>
      <c r="AU242" s="337"/>
      <c r="AV242" s="337"/>
      <c r="AW242" s="337"/>
      <c r="AX242" s="337"/>
      <c r="AY242" s="337"/>
      <c r="AZ242" s="337"/>
      <c r="BA242" s="338"/>
      <c r="BB242" s="338"/>
    </row>
    <row r="243" spans="1:54" s="41" customFormat="1" ht="18.75" x14ac:dyDescent="0.3">
      <c r="A243" s="53" t="s">
        <v>121</v>
      </c>
      <c r="B243" s="242">
        <v>3100267</v>
      </c>
      <c r="C243" s="207"/>
      <c r="D243" s="90">
        <f>H243</f>
        <v>0</v>
      </c>
      <c r="E243" s="93">
        <f t="shared" si="106"/>
        <v>0</v>
      </c>
      <c r="F243" s="175" t="e">
        <f t="shared" si="102"/>
        <v>#DIV/0!</v>
      </c>
      <c r="G243" s="90"/>
      <c r="H243" s="90"/>
      <c r="I243" s="90" t="e">
        <f t="shared" si="98"/>
        <v>#DIV/0!</v>
      </c>
      <c r="J243" s="256">
        <f t="shared" si="104"/>
        <v>0</v>
      </c>
      <c r="K243" s="421">
        <f t="shared" si="105"/>
        <v>0</v>
      </c>
      <c r="L243" s="256">
        <f t="shared" si="88"/>
        <v>0</v>
      </c>
      <c r="M243" s="421">
        <f t="shared" si="103"/>
        <v>0</v>
      </c>
      <c r="N243" s="412"/>
      <c r="O243" s="412"/>
      <c r="P243" s="412"/>
      <c r="Q243" s="405"/>
      <c r="R243" s="405"/>
      <c r="S243" s="405"/>
      <c r="T243" s="405"/>
      <c r="U243" s="405"/>
      <c r="V243" s="405"/>
      <c r="W243" s="405"/>
      <c r="X243" s="332"/>
      <c r="Y243" s="332"/>
      <c r="Z243" s="332"/>
      <c r="AA243" s="332"/>
      <c r="AB243" s="332"/>
      <c r="AC243" s="332"/>
      <c r="AD243" s="332"/>
      <c r="AE243" s="332"/>
      <c r="AF243" s="332"/>
      <c r="AG243" s="332"/>
      <c r="AH243" s="332"/>
      <c r="AI243" s="332"/>
      <c r="AJ243" s="332"/>
      <c r="AK243" s="332"/>
      <c r="AL243" s="332"/>
      <c r="AM243" s="332"/>
      <c r="AN243" s="332"/>
      <c r="AO243" s="332"/>
      <c r="AP243" s="332"/>
      <c r="AQ243" s="332"/>
      <c r="AR243" s="332"/>
      <c r="AS243" s="332"/>
      <c r="AT243" s="332"/>
      <c r="AU243" s="332"/>
      <c r="AV243" s="332"/>
      <c r="AW243" s="332"/>
      <c r="AX243" s="332"/>
      <c r="AY243" s="332"/>
      <c r="AZ243" s="332"/>
      <c r="BA243" s="332"/>
      <c r="BB243" s="332"/>
    </row>
    <row r="244" spans="1:54" s="46" customFormat="1" ht="21.75" customHeight="1" x14ac:dyDescent="0.3">
      <c r="A244" s="123" t="s">
        <v>24</v>
      </c>
      <c r="B244" s="150">
        <v>346</v>
      </c>
      <c r="C244" s="130">
        <f>C245</f>
        <v>0</v>
      </c>
      <c r="D244" s="130">
        <f>D245</f>
        <v>0</v>
      </c>
      <c r="E244" s="130">
        <f>E245</f>
        <v>0</v>
      </c>
      <c r="F244" s="184" t="e">
        <f t="shared" si="102"/>
        <v>#DIV/0!</v>
      </c>
      <c r="G244" s="130">
        <f>G245</f>
        <v>0</v>
      </c>
      <c r="H244" s="130">
        <f>H245</f>
        <v>0</v>
      </c>
      <c r="I244" s="130" t="e">
        <f t="shared" si="98"/>
        <v>#DIV/0!</v>
      </c>
      <c r="J244" s="256">
        <f t="shared" si="104"/>
        <v>0</v>
      </c>
      <c r="K244" s="421">
        <f t="shared" si="105"/>
        <v>0</v>
      </c>
      <c r="L244" s="256">
        <f t="shared" si="88"/>
        <v>0</v>
      </c>
      <c r="M244" s="421">
        <f t="shared" si="103"/>
        <v>0</v>
      </c>
      <c r="N244" s="336"/>
      <c r="O244" s="377"/>
      <c r="P244" s="377"/>
      <c r="Q244" s="337"/>
      <c r="R244" s="337"/>
      <c r="S244" s="337"/>
      <c r="T244" s="337"/>
      <c r="U244" s="337"/>
      <c r="V244" s="337"/>
      <c r="W244" s="337"/>
      <c r="X244" s="337"/>
      <c r="Y244" s="337"/>
      <c r="Z244" s="337"/>
      <c r="AA244" s="337"/>
      <c r="AB244" s="337"/>
      <c r="AC244" s="337"/>
      <c r="AD244" s="337"/>
      <c r="AE244" s="337"/>
      <c r="AF244" s="337"/>
      <c r="AG244" s="337"/>
      <c r="AH244" s="337"/>
      <c r="AI244" s="337"/>
      <c r="AJ244" s="337"/>
      <c r="AK244" s="337"/>
      <c r="AL244" s="337"/>
      <c r="AM244" s="337"/>
      <c r="AN244" s="337"/>
      <c r="AO244" s="337"/>
      <c r="AP244" s="337"/>
      <c r="AQ244" s="337"/>
      <c r="AR244" s="337"/>
      <c r="AS244" s="337"/>
      <c r="AT244" s="337"/>
      <c r="AU244" s="337"/>
      <c r="AV244" s="337"/>
      <c r="AW244" s="337"/>
      <c r="AX244" s="337"/>
      <c r="AY244" s="337"/>
      <c r="AZ244" s="337"/>
      <c r="BA244" s="338"/>
      <c r="BB244" s="338"/>
    </row>
    <row r="245" spans="1:54" s="41" customFormat="1" ht="39.75" customHeight="1" x14ac:dyDescent="0.3">
      <c r="A245" s="48" t="s">
        <v>76</v>
      </c>
      <c r="B245" s="242">
        <v>3460030</v>
      </c>
      <c r="C245" s="207"/>
      <c r="D245" s="90">
        <f>H245</f>
        <v>0</v>
      </c>
      <c r="E245" s="93">
        <f t="shared" si="106"/>
        <v>0</v>
      </c>
      <c r="F245" s="175" t="e">
        <f t="shared" si="102"/>
        <v>#DIV/0!</v>
      </c>
      <c r="G245" s="90"/>
      <c r="H245" s="90"/>
      <c r="I245" s="90" t="e">
        <f t="shared" si="98"/>
        <v>#DIV/0!</v>
      </c>
      <c r="J245" s="256">
        <f t="shared" si="104"/>
        <v>0</v>
      </c>
      <c r="K245" s="421">
        <f t="shared" si="105"/>
        <v>0</v>
      </c>
      <c r="L245" s="256">
        <f t="shared" si="88"/>
        <v>0</v>
      </c>
      <c r="M245" s="421">
        <f t="shared" si="103"/>
        <v>0</v>
      </c>
      <c r="N245" s="412"/>
      <c r="O245" s="412"/>
      <c r="P245" s="412"/>
      <c r="Q245" s="405"/>
      <c r="R245" s="405"/>
      <c r="S245" s="405"/>
      <c r="T245" s="405"/>
      <c r="U245" s="405"/>
      <c r="V245" s="405"/>
      <c r="W245" s="405"/>
      <c r="X245" s="332"/>
      <c r="Y245" s="332"/>
      <c r="Z245" s="332"/>
      <c r="AA245" s="332"/>
      <c r="AB245" s="332"/>
      <c r="AC245" s="332"/>
      <c r="AD245" s="332"/>
      <c r="AE245" s="332"/>
      <c r="AF245" s="332"/>
      <c r="AG245" s="332"/>
      <c r="AH245" s="332"/>
      <c r="AI245" s="332"/>
      <c r="AJ245" s="332"/>
      <c r="AK245" s="332"/>
      <c r="AL245" s="332"/>
      <c r="AM245" s="332"/>
      <c r="AN245" s="332"/>
      <c r="AO245" s="332"/>
      <c r="AP245" s="332"/>
      <c r="AQ245" s="332"/>
      <c r="AR245" s="332"/>
      <c r="AS245" s="332"/>
      <c r="AT245" s="332"/>
      <c r="AU245" s="332"/>
      <c r="AV245" s="332"/>
      <c r="AW245" s="332"/>
      <c r="AX245" s="332"/>
      <c r="AY245" s="332"/>
      <c r="AZ245" s="332"/>
      <c r="BA245" s="332"/>
      <c r="BB245" s="332"/>
    </row>
    <row r="246" spans="1:54" s="222" customFormat="1" ht="18.75" x14ac:dyDescent="0.3">
      <c r="A246" s="68" t="s">
        <v>89</v>
      </c>
      <c r="B246" s="157" t="s">
        <v>173</v>
      </c>
      <c r="C246" s="205">
        <f>C247+C251+C253</f>
        <v>148203.9</v>
      </c>
      <c r="D246" s="205">
        <f>D247+D251+D253</f>
        <v>148203.9</v>
      </c>
      <c r="E246" s="205">
        <f>E247+E251+E253</f>
        <v>0</v>
      </c>
      <c r="F246" s="488">
        <f t="shared" si="102"/>
        <v>100</v>
      </c>
      <c r="G246" s="205">
        <f>G247+G251+G253</f>
        <v>148203.9</v>
      </c>
      <c r="H246" s="205">
        <f>H247+H251+H253</f>
        <v>148203.9</v>
      </c>
      <c r="I246" s="205">
        <f t="shared" si="98"/>
        <v>100</v>
      </c>
      <c r="J246" s="256">
        <f t="shared" si="104"/>
        <v>0</v>
      </c>
      <c r="K246" s="421">
        <f t="shared" si="105"/>
        <v>148203.9</v>
      </c>
      <c r="L246" s="256">
        <f t="shared" si="88"/>
        <v>0</v>
      </c>
      <c r="M246" s="421">
        <f t="shared" si="103"/>
        <v>148203.9</v>
      </c>
      <c r="N246" s="377"/>
      <c r="O246" s="377"/>
      <c r="P246" s="377"/>
      <c r="Q246" s="337"/>
      <c r="R246" s="337"/>
      <c r="S246" s="337"/>
      <c r="T246" s="337"/>
      <c r="U246" s="337"/>
      <c r="V246" s="337"/>
      <c r="W246" s="337"/>
      <c r="X246" s="337"/>
      <c r="Y246" s="337"/>
      <c r="Z246" s="337"/>
      <c r="AA246" s="337"/>
      <c r="AB246" s="337"/>
      <c r="AC246" s="337"/>
      <c r="AD246" s="337"/>
      <c r="AE246" s="337"/>
      <c r="AF246" s="337"/>
      <c r="AG246" s="337"/>
      <c r="AH246" s="337"/>
      <c r="AI246" s="337"/>
      <c r="AJ246" s="337"/>
      <c r="AK246" s="337"/>
      <c r="AL246" s="337"/>
      <c r="AM246" s="337"/>
      <c r="AN246" s="337"/>
      <c r="AO246" s="337"/>
      <c r="AP246" s="337"/>
      <c r="AQ246" s="337"/>
      <c r="AR246" s="337"/>
      <c r="AS246" s="337"/>
      <c r="AT246" s="337"/>
      <c r="AU246" s="337"/>
      <c r="AV246" s="337"/>
      <c r="AW246" s="337"/>
      <c r="AX246" s="337"/>
      <c r="AY246" s="337"/>
      <c r="AZ246" s="337"/>
      <c r="BA246" s="364"/>
      <c r="BB246" s="364"/>
    </row>
    <row r="247" spans="1:54" s="46" customFormat="1" ht="32.25" customHeight="1" x14ac:dyDescent="0.3">
      <c r="A247" s="121" t="s">
        <v>15</v>
      </c>
      <c r="B247" s="150">
        <v>226</v>
      </c>
      <c r="C247" s="130">
        <f>SUM(C248:C250)</f>
        <v>148203.9</v>
      </c>
      <c r="D247" s="130">
        <f>SUM(D248:D250)</f>
        <v>148203.9</v>
      </c>
      <c r="E247" s="130">
        <f>SUM(E248:E250)</f>
        <v>0</v>
      </c>
      <c r="F247" s="184">
        <f t="shared" si="102"/>
        <v>100</v>
      </c>
      <c r="G247" s="130">
        <f>SUM(G248:G250)</f>
        <v>148203.9</v>
      </c>
      <c r="H247" s="130">
        <f>SUM(H248:H250)</f>
        <v>148203.9</v>
      </c>
      <c r="I247" s="130">
        <f>H247/G247*100</f>
        <v>100</v>
      </c>
      <c r="J247" s="256">
        <f t="shared" si="104"/>
        <v>0</v>
      </c>
      <c r="K247" s="421">
        <f t="shared" si="105"/>
        <v>148203.9</v>
      </c>
      <c r="L247" s="256">
        <f t="shared" si="88"/>
        <v>0</v>
      </c>
      <c r="M247" s="421">
        <f t="shared" si="103"/>
        <v>148203.9</v>
      </c>
      <c r="N247" s="336"/>
      <c r="O247" s="377"/>
      <c r="P247" s="377"/>
      <c r="Q247" s="337"/>
      <c r="R247" s="337"/>
      <c r="S247" s="337"/>
      <c r="T247" s="337"/>
      <c r="U247" s="337"/>
      <c r="V247" s="337"/>
      <c r="W247" s="337"/>
      <c r="X247" s="337"/>
      <c r="Y247" s="337"/>
      <c r="Z247" s="337"/>
      <c r="AA247" s="337"/>
      <c r="AB247" s="337"/>
      <c r="AC247" s="337"/>
      <c r="AD247" s="337"/>
      <c r="AE247" s="337"/>
      <c r="AF247" s="337"/>
      <c r="AG247" s="337"/>
      <c r="AH247" s="337"/>
      <c r="AI247" s="337"/>
      <c r="AJ247" s="337"/>
      <c r="AK247" s="337"/>
      <c r="AL247" s="337"/>
      <c r="AM247" s="337"/>
      <c r="AN247" s="337"/>
      <c r="AO247" s="337"/>
      <c r="AP247" s="337"/>
      <c r="AQ247" s="337"/>
      <c r="AR247" s="337"/>
      <c r="AS247" s="337"/>
      <c r="AT247" s="337"/>
      <c r="AU247" s="337"/>
      <c r="AV247" s="337"/>
      <c r="AW247" s="337"/>
      <c r="AX247" s="337"/>
      <c r="AY247" s="337"/>
      <c r="AZ247" s="337"/>
      <c r="BA247" s="338"/>
      <c r="BB247" s="338"/>
    </row>
    <row r="248" spans="1:54" s="41" customFormat="1" ht="48" customHeight="1" x14ac:dyDescent="0.3">
      <c r="A248" s="71" t="s">
        <v>118</v>
      </c>
      <c r="B248" s="242">
        <v>2260019</v>
      </c>
      <c r="C248" s="207"/>
      <c r="D248" s="90">
        <f>H248</f>
        <v>0</v>
      </c>
      <c r="E248" s="93">
        <f t="shared" ref="E248:E250" si="107">C248-D248</f>
        <v>0</v>
      </c>
      <c r="F248" s="175" t="e">
        <f t="shared" si="102"/>
        <v>#DIV/0!</v>
      </c>
      <c r="G248" s="90"/>
      <c r="H248" s="90"/>
      <c r="I248" s="90" t="e">
        <f t="shared" si="98"/>
        <v>#DIV/0!</v>
      </c>
      <c r="J248" s="256">
        <f t="shared" si="104"/>
        <v>0</v>
      </c>
      <c r="K248" s="421">
        <f t="shared" si="105"/>
        <v>0</v>
      </c>
      <c r="L248" s="256">
        <f t="shared" si="88"/>
        <v>0</v>
      </c>
      <c r="M248" s="421">
        <f t="shared" si="103"/>
        <v>0</v>
      </c>
      <c r="N248" s="412"/>
      <c r="O248" s="412"/>
      <c r="P248" s="412"/>
      <c r="Q248" s="405"/>
      <c r="R248" s="405"/>
      <c r="S248" s="405"/>
      <c r="T248" s="405"/>
      <c r="U248" s="405"/>
      <c r="V248" s="405"/>
      <c r="W248" s="405"/>
      <c r="X248" s="332"/>
      <c r="Y248" s="332"/>
      <c r="Z248" s="332"/>
      <c r="AA248" s="332"/>
      <c r="AB248" s="332"/>
      <c r="AC248" s="332"/>
      <c r="AD248" s="332"/>
      <c r="AE248" s="332"/>
      <c r="AF248" s="332"/>
      <c r="AG248" s="332"/>
      <c r="AH248" s="332"/>
      <c r="AI248" s="332"/>
      <c r="AJ248" s="332"/>
      <c r="AK248" s="332"/>
      <c r="AL248" s="332"/>
      <c r="AM248" s="332"/>
      <c r="AN248" s="332"/>
      <c r="AO248" s="332"/>
      <c r="AP248" s="332"/>
      <c r="AQ248" s="332"/>
      <c r="AR248" s="332"/>
      <c r="AS248" s="332"/>
      <c r="AT248" s="332"/>
      <c r="AU248" s="332"/>
      <c r="AV248" s="332"/>
      <c r="AW248" s="332"/>
      <c r="AX248" s="332"/>
      <c r="AY248" s="332"/>
      <c r="AZ248" s="332"/>
      <c r="BA248" s="332"/>
      <c r="BB248" s="332"/>
    </row>
    <row r="249" spans="1:54" s="41" customFormat="1" ht="54" customHeight="1" x14ac:dyDescent="0.3">
      <c r="A249" s="48" t="s">
        <v>119</v>
      </c>
      <c r="B249" s="242">
        <v>2260050</v>
      </c>
      <c r="C249" s="207"/>
      <c r="D249" s="90">
        <f>H249</f>
        <v>0</v>
      </c>
      <c r="E249" s="93">
        <f t="shared" si="107"/>
        <v>0</v>
      </c>
      <c r="F249" s="175" t="e">
        <f t="shared" si="102"/>
        <v>#DIV/0!</v>
      </c>
      <c r="G249" s="90"/>
      <c r="H249" s="90"/>
      <c r="I249" s="90" t="e">
        <f t="shared" si="98"/>
        <v>#DIV/0!</v>
      </c>
      <c r="J249" s="256">
        <f t="shared" si="104"/>
        <v>0</v>
      </c>
      <c r="K249" s="421">
        <f t="shared" si="105"/>
        <v>0</v>
      </c>
      <c r="L249" s="256">
        <f t="shared" si="88"/>
        <v>0</v>
      </c>
      <c r="M249" s="421">
        <f t="shared" si="103"/>
        <v>0</v>
      </c>
      <c r="N249" s="412"/>
      <c r="O249" s="412"/>
      <c r="P249" s="412"/>
      <c r="Q249" s="405"/>
      <c r="R249" s="405"/>
      <c r="S249" s="405"/>
      <c r="T249" s="405"/>
      <c r="U249" s="405"/>
      <c r="V249" s="405"/>
      <c r="W249" s="405"/>
      <c r="X249" s="332"/>
      <c r="Y249" s="332"/>
      <c r="Z249" s="332"/>
      <c r="AA249" s="332"/>
      <c r="AB249" s="332"/>
      <c r="AC249" s="332"/>
      <c r="AD249" s="332"/>
      <c r="AE249" s="332"/>
      <c r="AF249" s="332"/>
      <c r="AG249" s="332"/>
      <c r="AH249" s="332"/>
      <c r="AI249" s="332"/>
      <c r="AJ249" s="332"/>
      <c r="AK249" s="332"/>
      <c r="AL249" s="332"/>
      <c r="AM249" s="332"/>
      <c r="AN249" s="332"/>
      <c r="AO249" s="332"/>
      <c r="AP249" s="332"/>
      <c r="AQ249" s="332"/>
      <c r="AR249" s="332"/>
      <c r="AS249" s="332"/>
      <c r="AT249" s="332"/>
      <c r="AU249" s="332"/>
      <c r="AV249" s="332"/>
      <c r="AW249" s="332"/>
      <c r="AX249" s="332"/>
      <c r="AY249" s="332"/>
      <c r="AZ249" s="332"/>
      <c r="BA249" s="332"/>
      <c r="BB249" s="332"/>
    </row>
    <row r="250" spans="1:54" s="41" customFormat="1" ht="19.5" customHeight="1" x14ac:dyDescent="0.3">
      <c r="A250" s="48" t="s">
        <v>122</v>
      </c>
      <c r="B250" s="242">
        <v>2260382</v>
      </c>
      <c r="C250" s="550">
        <f>0+148203.9</f>
        <v>148203.9</v>
      </c>
      <c r="D250" s="90">
        <f>H250</f>
        <v>148203.9</v>
      </c>
      <c r="E250" s="93">
        <f t="shared" si="107"/>
        <v>0</v>
      </c>
      <c r="F250" s="175">
        <f t="shared" si="102"/>
        <v>100</v>
      </c>
      <c r="G250" s="90">
        <v>148203.9</v>
      </c>
      <c r="H250" s="90">
        <v>148203.9</v>
      </c>
      <c r="I250" s="90">
        <f>H250/G250*100</f>
        <v>100</v>
      </c>
      <c r="J250" s="256">
        <f t="shared" si="104"/>
        <v>0</v>
      </c>
      <c r="K250" s="421">
        <f t="shared" si="105"/>
        <v>148203.9</v>
      </c>
      <c r="L250" s="256">
        <f t="shared" si="88"/>
        <v>0</v>
      </c>
      <c r="M250" s="421">
        <f t="shared" si="103"/>
        <v>148203.9</v>
      </c>
      <c r="N250" s="412"/>
      <c r="O250" s="412"/>
      <c r="P250" s="412"/>
      <c r="Q250" s="405"/>
      <c r="R250" s="405"/>
      <c r="S250" s="405"/>
      <c r="T250" s="405"/>
      <c r="U250" s="405"/>
      <c r="V250" s="405"/>
      <c r="W250" s="405"/>
      <c r="X250" s="332"/>
      <c r="Y250" s="332"/>
      <c r="Z250" s="332"/>
      <c r="AA250" s="332"/>
      <c r="AB250" s="332"/>
      <c r="AC250" s="332"/>
      <c r="AD250" s="332"/>
      <c r="AE250" s="332"/>
      <c r="AF250" s="332"/>
      <c r="AG250" s="332"/>
      <c r="AH250" s="332"/>
      <c r="AI250" s="332"/>
      <c r="AJ250" s="332"/>
      <c r="AK250" s="332"/>
      <c r="AL250" s="332"/>
      <c r="AM250" s="332"/>
      <c r="AN250" s="332"/>
      <c r="AO250" s="332"/>
      <c r="AP250" s="332"/>
      <c r="AQ250" s="332"/>
      <c r="AR250" s="332"/>
      <c r="AS250" s="332"/>
      <c r="AT250" s="332"/>
      <c r="AU250" s="332"/>
      <c r="AV250" s="332"/>
      <c r="AW250" s="332"/>
      <c r="AX250" s="332"/>
      <c r="AY250" s="332"/>
      <c r="AZ250" s="332"/>
      <c r="BA250" s="332"/>
      <c r="BB250" s="332"/>
    </row>
    <row r="251" spans="1:54" s="46" customFormat="1" ht="24.75" customHeight="1" x14ac:dyDescent="0.3">
      <c r="A251" s="123" t="s">
        <v>19</v>
      </c>
      <c r="B251" s="150">
        <v>310</v>
      </c>
      <c r="C251" s="130">
        <f>C252</f>
        <v>0</v>
      </c>
      <c r="D251" s="130">
        <f>D252</f>
        <v>0</v>
      </c>
      <c r="E251" s="130">
        <f>E252</f>
        <v>0</v>
      </c>
      <c r="F251" s="184" t="e">
        <f t="shared" si="102"/>
        <v>#DIV/0!</v>
      </c>
      <c r="G251" s="130">
        <f>G252</f>
        <v>0</v>
      </c>
      <c r="H251" s="130">
        <f>H252</f>
        <v>0</v>
      </c>
      <c r="I251" s="130" t="e">
        <f t="shared" si="98"/>
        <v>#DIV/0!</v>
      </c>
      <c r="J251" s="256">
        <f t="shared" si="104"/>
        <v>0</v>
      </c>
      <c r="K251" s="421">
        <f t="shared" si="105"/>
        <v>0</v>
      </c>
      <c r="L251" s="256">
        <f t="shared" si="88"/>
        <v>0</v>
      </c>
      <c r="M251" s="421">
        <f t="shared" si="103"/>
        <v>0</v>
      </c>
      <c r="N251" s="336"/>
      <c r="O251" s="377"/>
      <c r="P251" s="377"/>
      <c r="Q251" s="337"/>
      <c r="R251" s="337"/>
      <c r="S251" s="337"/>
      <c r="T251" s="337"/>
      <c r="U251" s="337"/>
      <c r="V251" s="337"/>
      <c r="W251" s="337"/>
      <c r="X251" s="337"/>
      <c r="Y251" s="337"/>
      <c r="Z251" s="337"/>
      <c r="AA251" s="337"/>
      <c r="AB251" s="337"/>
      <c r="AC251" s="337"/>
      <c r="AD251" s="337"/>
      <c r="AE251" s="337"/>
      <c r="AF251" s="337"/>
      <c r="AG251" s="337"/>
      <c r="AH251" s="337"/>
      <c r="AI251" s="337"/>
      <c r="AJ251" s="337"/>
      <c r="AK251" s="337"/>
      <c r="AL251" s="337"/>
      <c r="AM251" s="337"/>
      <c r="AN251" s="337"/>
      <c r="AO251" s="337"/>
      <c r="AP251" s="337"/>
      <c r="AQ251" s="337"/>
      <c r="AR251" s="337"/>
      <c r="AS251" s="337"/>
      <c r="AT251" s="337"/>
      <c r="AU251" s="337"/>
      <c r="AV251" s="337"/>
      <c r="AW251" s="337"/>
      <c r="AX251" s="337"/>
      <c r="AY251" s="337"/>
      <c r="AZ251" s="337"/>
      <c r="BA251" s="338"/>
      <c r="BB251" s="338"/>
    </row>
    <row r="252" spans="1:54" s="41" customFormat="1" ht="18.75" customHeight="1" x14ac:dyDescent="0.3">
      <c r="A252" s="48" t="s">
        <v>121</v>
      </c>
      <c r="B252" s="242">
        <v>3100267</v>
      </c>
      <c r="C252" s="207"/>
      <c r="D252" s="90">
        <f>H252</f>
        <v>0</v>
      </c>
      <c r="E252" s="93">
        <f t="shared" ref="E252" si="108">C252-D252</f>
        <v>0</v>
      </c>
      <c r="F252" s="175" t="e">
        <f t="shared" si="102"/>
        <v>#DIV/0!</v>
      </c>
      <c r="G252" s="90"/>
      <c r="H252" s="90"/>
      <c r="I252" s="90" t="e">
        <f t="shared" si="98"/>
        <v>#DIV/0!</v>
      </c>
      <c r="J252" s="256">
        <f t="shared" si="104"/>
        <v>0</v>
      </c>
      <c r="K252" s="421">
        <f t="shared" si="105"/>
        <v>0</v>
      </c>
      <c r="L252" s="256">
        <f t="shared" si="88"/>
        <v>0</v>
      </c>
      <c r="M252" s="421">
        <f t="shared" si="103"/>
        <v>0</v>
      </c>
      <c r="N252" s="412"/>
      <c r="O252" s="412"/>
      <c r="P252" s="412"/>
      <c r="Q252" s="405"/>
      <c r="R252" s="405"/>
      <c r="S252" s="405"/>
      <c r="T252" s="405"/>
      <c r="U252" s="405"/>
      <c r="V252" s="405"/>
      <c r="W252" s="405"/>
      <c r="X252" s="332"/>
      <c r="Y252" s="332"/>
      <c r="Z252" s="332"/>
      <c r="AA252" s="332"/>
      <c r="AB252" s="332"/>
      <c r="AC252" s="332"/>
      <c r="AD252" s="332"/>
      <c r="AE252" s="332"/>
      <c r="AF252" s="332"/>
      <c r="AG252" s="332"/>
      <c r="AH252" s="332"/>
      <c r="AI252" s="332"/>
      <c r="AJ252" s="332"/>
      <c r="AK252" s="332"/>
      <c r="AL252" s="332"/>
      <c r="AM252" s="332"/>
      <c r="AN252" s="332"/>
      <c r="AO252" s="332"/>
      <c r="AP252" s="332"/>
      <c r="AQ252" s="332"/>
      <c r="AR252" s="332"/>
      <c r="AS252" s="332"/>
      <c r="AT252" s="332"/>
      <c r="AU252" s="332"/>
      <c r="AV252" s="332"/>
      <c r="AW252" s="332"/>
      <c r="AX252" s="332"/>
      <c r="AY252" s="332"/>
      <c r="AZ252" s="332"/>
      <c r="BA252" s="332"/>
      <c r="BB252" s="332"/>
    </row>
    <row r="253" spans="1:54" s="46" customFormat="1" ht="21.75" customHeight="1" x14ac:dyDescent="0.3">
      <c r="A253" s="123" t="s">
        <v>24</v>
      </c>
      <c r="B253" s="150">
        <v>346</v>
      </c>
      <c r="C253" s="130">
        <f>C254</f>
        <v>0</v>
      </c>
      <c r="D253" s="130">
        <f>D254</f>
        <v>0</v>
      </c>
      <c r="E253" s="130">
        <f>E254</f>
        <v>0</v>
      </c>
      <c r="F253" s="184" t="e">
        <f t="shared" si="102"/>
        <v>#DIV/0!</v>
      </c>
      <c r="G253" s="130">
        <f>G254</f>
        <v>0</v>
      </c>
      <c r="H253" s="130">
        <f>H254</f>
        <v>0</v>
      </c>
      <c r="I253" s="130" t="e">
        <f t="shared" si="98"/>
        <v>#DIV/0!</v>
      </c>
      <c r="J253" s="256">
        <f t="shared" si="104"/>
        <v>0</v>
      </c>
      <c r="K253" s="421">
        <f t="shared" si="105"/>
        <v>0</v>
      </c>
      <c r="L253" s="256">
        <f t="shared" si="88"/>
        <v>0</v>
      </c>
      <c r="M253" s="421">
        <f t="shared" si="103"/>
        <v>0</v>
      </c>
      <c r="N253" s="336"/>
      <c r="O253" s="377"/>
      <c r="P253" s="377"/>
      <c r="Q253" s="337"/>
      <c r="R253" s="337"/>
      <c r="S253" s="337"/>
      <c r="T253" s="337"/>
      <c r="U253" s="337"/>
      <c r="V253" s="337"/>
      <c r="W253" s="337"/>
      <c r="X253" s="337"/>
      <c r="Y253" s="337"/>
      <c r="Z253" s="337"/>
      <c r="AA253" s="337"/>
      <c r="AB253" s="337"/>
      <c r="AC253" s="337"/>
      <c r="AD253" s="337"/>
      <c r="AE253" s="337"/>
      <c r="AF253" s="337"/>
      <c r="AG253" s="337"/>
      <c r="AH253" s="337"/>
      <c r="AI253" s="337"/>
      <c r="AJ253" s="337"/>
      <c r="AK253" s="337"/>
      <c r="AL253" s="337"/>
      <c r="AM253" s="337"/>
      <c r="AN253" s="337"/>
      <c r="AO253" s="337"/>
      <c r="AP253" s="337"/>
      <c r="AQ253" s="337"/>
      <c r="AR253" s="337"/>
      <c r="AS253" s="337"/>
      <c r="AT253" s="337"/>
      <c r="AU253" s="337"/>
      <c r="AV253" s="337"/>
      <c r="AW253" s="337"/>
      <c r="AX253" s="337"/>
      <c r="AY253" s="337"/>
      <c r="AZ253" s="337"/>
      <c r="BA253" s="338"/>
      <c r="BB253" s="338"/>
    </row>
    <row r="254" spans="1:54" s="41" customFormat="1" ht="21.75" customHeight="1" x14ac:dyDescent="0.3">
      <c r="A254" s="48" t="s">
        <v>76</v>
      </c>
      <c r="B254" s="242">
        <v>3460030</v>
      </c>
      <c r="C254" s="207"/>
      <c r="D254" s="90">
        <f>H254</f>
        <v>0</v>
      </c>
      <c r="E254" s="93">
        <f t="shared" ref="E254" si="109">C254-D254</f>
        <v>0</v>
      </c>
      <c r="F254" s="175" t="e">
        <f t="shared" si="102"/>
        <v>#DIV/0!</v>
      </c>
      <c r="G254" s="90"/>
      <c r="H254" s="90"/>
      <c r="I254" s="90" t="e">
        <f t="shared" si="98"/>
        <v>#DIV/0!</v>
      </c>
      <c r="J254" s="256">
        <f t="shared" si="104"/>
        <v>0</v>
      </c>
      <c r="K254" s="421">
        <f t="shared" si="105"/>
        <v>0</v>
      </c>
      <c r="L254" s="256">
        <f t="shared" si="88"/>
        <v>0</v>
      </c>
      <c r="M254" s="421">
        <f t="shared" si="103"/>
        <v>0</v>
      </c>
      <c r="N254" s="412"/>
      <c r="O254" s="412"/>
      <c r="P254" s="412"/>
      <c r="Q254" s="405"/>
      <c r="R254" s="405"/>
      <c r="S254" s="405"/>
      <c r="T254" s="405"/>
      <c r="U254" s="405"/>
      <c r="V254" s="405"/>
      <c r="W254" s="405"/>
      <c r="X254" s="332"/>
      <c r="Y254" s="332"/>
      <c r="Z254" s="332"/>
      <c r="AA254" s="332"/>
      <c r="AB254" s="332"/>
      <c r="AC254" s="332"/>
      <c r="AD254" s="332"/>
      <c r="AE254" s="332"/>
      <c r="AF254" s="332"/>
      <c r="AG254" s="332"/>
      <c r="AH254" s="332"/>
      <c r="AI254" s="332"/>
      <c r="AJ254" s="332"/>
      <c r="AK254" s="332"/>
      <c r="AL254" s="332"/>
      <c r="AM254" s="332"/>
      <c r="AN254" s="332"/>
      <c r="AO254" s="332"/>
      <c r="AP254" s="332"/>
      <c r="AQ254" s="332"/>
      <c r="AR254" s="332"/>
      <c r="AS254" s="332"/>
      <c r="AT254" s="332"/>
      <c r="AU254" s="332"/>
      <c r="AV254" s="332"/>
      <c r="AW254" s="332"/>
      <c r="AX254" s="332"/>
      <c r="AY254" s="332"/>
      <c r="AZ254" s="332"/>
      <c r="BA254" s="332"/>
      <c r="BB254" s="332"/>
    </row>
    <row r="255" spans="1:54" s="41" customFormat="1" ht="77.25" customHeight="1" x14ac:dyDescent="0.3">
      <c r="A255" s="535" t="s">
        <v>242</v>
      </c>
      <c r="B255" s="536" t="s">
        <v>261</v>
      </c>
      <c r="C255" s="537">
        <f>C256</f>
        <v>0</v>
      </c>
      <c r="D255" s="537">
        <f t="shared" ref="D255:I256" si="110">D256</f>
        <v>0</v>
      </c>
      <c r="E255" s="537">
        <f t="shared" si="110"/>
        <v>0</v>
      </c>
      <c r="F255" s="537" t="e">
        <f t="shared" si="110"/>
        <v>#DIV/0!</v>
      </c>
      <c r="G255" s="537">
        <f t="shared" si="110"/>
        <v>0</v>
      </c>
      <c r="H255" s="537">
        <f t="shared" si="110"/>
        <v>0</v>
      </c>
      <c r="I255" s="537" t="e">
        <f t="shared" si="110"/>
        <v>#DIV/0!</v>
      </c>
      <c r="J255" s="256"/>
      <c r="K255" s="421"/>
      <c r="L255" s="256">
        <f t="shared" si="88"/>
        <v>0</v>
      </c>
      <c r="M255" s="421"/>
      <c r="N255" s="412"/>
      <c r="O255" s="412"/>
      <c r="P255" s="412"/>
      <c r="Q255" s="405"/>
      <c r="R255" s="405"/>
      <c r="S255" s="405"/>
      <c r="T255" s="405"/>
      <c r="U255" s="405"/>
      <c r="V255" s="405"/>
      <c r="W255" s="405"/>
      <c r="X255" s="332"/>
      <c r="Y255" s="332"/>
      <c r="Z255" s="332"/>
      <c r="AA255" s="332"/>
      <c r="AB255" s="332"/>
      <c r="AC255" s="332"/>
      <c r="AD255" s="332"/>
      <c r="AE255" s="332"/>
      <c r="AF255" s="332"/>
      <c r="AG255" s="332"/>
      <c r="AH255" s="332"/>
      <c r="AI255" s="332"/>
      <c r="AJ255" s="332"/>
      <c r="AK255" s="332"/>
      <c r="AL255" s="332"/>
      <c r="AM255" s="332"/>
      <c r="AN255" s="332"/>
      <c r="AO255" s="332"/>
      <c r="AP255" s="332"/>
      <c r="AQ255" s="332"/>
      <c r="AR255" s="332"/>
      <c r="AS255" s="332"/>
      <c r="AT255" s="332"/>
      <c r="AU255" s="332"/>
      <c r="AV255" s="332"/>
      <c r="AW255" s="332"/>
      <c r="AX255" s="332"/>
      <c r="AY255" s="332"/>
      <c r="AZ255" s="332"/>
      <c r="BA255" s="332"/>
      <c r="BB255" s="332"/>
    </row>
    <row r="256" spans="1:54" s="41" customFormat="1" ht="21.75" customHeight="1" x14ac:dyDescent="0.3">
      <c r="A256" s="538" t="s">
        <v>15</v>
      </c>
      <c r="B256" s="539" t="s">
        <v>107</v>
      </c>
      <c r="C256" s="540">
        <f>C257</f>
        <v>0</v>
      </c>
      <c r="D256" s="540">
        <f t="shared" si="110"/>
        <v>0</v>
      </c>
      <c r="E256" s="540">
        <f t="shared" si="110"/>
        <v>0</v>
      </c>
      <c r="F256" s="540" t="e">
        <f t="shared" si="110"/>
        <v>#DIV/0!</v>
      </c>
      <c r="G256" s="540">
        <f t="shared" si="110"/>
        <v>0</v>
      </c>
      <c r="H256" s="540">
        <f t="shared" si="110"/>
        <v>0</v>
      </c>
      <c r="I256" s="540" t="e">
        <f t="shared" si="110"/>
        <v>#DIV/0!</v>
      </c>
      <c r="J256" s="256"/>
      <c r="K256" s="421"/>
      <c r="L256" s="256">
        <f t="shared" si="88"/>
        <v>0</v>
      </c>
      <c r="M256" s="421"/>
      <c r="N256" s="412"/>
      <c r="O256" s="412"/>
      <c r="P256" s="412"/>
      <c r="Q256" s="405"/>
      <c r="R256" s="405"/>
      <c r="S256" s="405"/>
      <c r="T256" s="405"/>
      <c r="U256" s="405"/>
      <c r="V256" s="405"/>
      <c r="W256" s="405"/>
      <c r="X256" s="332"/>
      <c r="Y256" s="332"/>
      <c r="Z256" s="332"/>
      <c r="AA256" s="332"/>
      <c r="AB256" s="332"/>
      <c r="AC256" s="332"/>
      <c r="AD256" s="332"/>
      <c r="AE256" s="332"/>
      <c r="AF256" s="332"/>
      <c r="AG256" s="332"/>
      <c r="AH256" s="332"/>
      <c r="AI256" s="332"/>
      <c r="AJ256" s="332"/>
      <c r="AK256" s="332"/>
      <c r="AL256" s="332"/>
      <c r="AM256" s="332"/>
      <c r="AN256" s="332"/>
      <c r="AO256" s="332"/>
      <c r="AP256" s="332"/>
      <c r="AQ256" s="332"/>
      <c r="AR256" s="332"/>
      <c r="AS256" s="332"/>
      <c r="AT256" s="332"/>
      <c r="AU256" s="332"/>
      <c r="AV256" s="332"/>
      <c r="AW256" s="332"/>
      <c r="AX256" s="332"/>
      <c r="AY256" s="332"/>
      <c r="AZ256" s="332"/>
      <c r="BA256" s="332"/>
      <c r="BB256" s="332"/>
    </row>
    <row r="257" spans="1:960" s="41" customFormat="1" ht="81.75" customHeight="1" x14ac:dyDescent="0.3">
      <c r="A257" s="69" t="s">
        <v>243</v>
      </c>
      <c r="B257" s="541">
        <v>2260056</v>
      </c>
      <c r="C257" s="542"/>
      <c r="D257" s="180">
        <f>H257</f>
        <v>0</v>
      </c>
      <c r="E257" s="93">
        <f t="shared" ref="E257" si="111">C257-D257</f>
        <v>0</v>
      </c>
      <c r="F257" s="175" t="e">
        <f t="shared" si="102"/>
        <v>#DIV/0!</v>
      </c>
      <c r="G257" s="180"/>
      <c r="H257" s="180"/>
      <c r="I257" s="90" t="e">
        <f t="shared" si="98"/>
        <v>#DIV/0!</v>
      </c>
      <c r="J257" s="256"/>
      <c r="K257" s="421"/>
      <c r="L257" s="256">
        <f t="shared" si="88"/>
        <v>0</v>
      </c>
      <c r="M257" s="421"/>
      <c r="N257" s="412"/>
      <c r="O257" s="412"/>
      <c r="P257" s="412"/>
      <c r="Q257" s="405"/>
      <c r="R257" s="405"/>
      <c r="S257" s="405"/>
      <c r="T257" s="405"/>
      <c r="U257" s="405"/>
      <c r="V257" s="405"/>
      <c r="W257" s="405"/>
      <c r="X257" s="332"/>
      <c r="Y257" s="332"/>
      <c r="Z257" s="332"/>
      <c r="AA257" s="332"/>
      <c r="AB257" s="332"/>
      <c r="AC257" s="332"/>
      <c r="AD257" s="332"/>
      <c r="AE257" s="332"/>
      <c r="AF257" s="332"/>
      <c r="AG257" s="332"/>
      <c r="AH257" s="332"/>
      <c r="AI257" s="332"/>
      <c r="AJ257" s="332"/>
      <c r="AK257" s="332"/>
      <c r="AL257" s="332"/>
      <c r="AM257" s="332"/>
      <c r="AN257" s="332"/>
      <c r="AO257" s="332"/>
      <c r="AP257" s="332"/>
      <c r="AQ257" s="332"/>
      <c r="AR257" s="332"/>
      <c r="AS257" s="332"/>
      <c r="AT257" s="332"/>
      <c r="AU257" s="332"/>
      <c r="AV257" s="332"/>
      <c r="AW257" s="332"/>
      <c r="AX257" s="332"/>
      <c r="AY257" s="332"/>
      <c r="AZ257" s="332"/>
      <c r="BA257" s="332"/>
      <c r="BB257" s="332"/>
    </row>
    <row r="258" spans="1:960" s="74" customFormat="1" ht="60.75" customHeight="1" x14ac:dyDescent="0.3">
      <c r="A258" s="134" t="s">
        <v>129</v>
      </c>
      <c r="B258" s="156" t="s">
        <v>260</v>
      </c>
      <c r="C258" s="100">
        <f>C262+C259</f>
        <v>0</v>
      </c>
      <c r="D258" s="100">
        <f>D262+D259</f>
        <v>0</v>
      </c>
      <c r="E258" s="100">
        <f>E262+E259</f>
        <v>0</v>
      </c>
      <c r="F258" s="186" t="e">
        <f>D258/C258*100</f>
        <v>#DIV/0!</v>
      </c>
      <c r="G258" s="100">
        <f>G262+G259</f>
        <v>0</v>
      </c>
      <c r="H258" s="100">
        <f>H262+H259</f>
        <v>0</v>
      </c>
      <c r="I258" s="100" t="e">
        <f>H258/G258*100</f>
        <v>#DIV/0!</v>
      </c>
      <c r="J258" s="256">
        <f>G258-H258</f>
        <v>0</v>
      </c>
      <c r="K258" s="421">
        <f>C258</f>
        <v>0</v>
      </c>
      <c r="L258" s="256">
        <f t="shared" si="88"/>
        <v>0</v>
      </c>
      <c r="M258" s="421">
        <f t="shared" si="103"/>
        <v>0</v>
      </c>
      <c r="N258" s="387"/>
      <c r="O258" s="387"/>
      <c r="P258" s="387"/>
      <c r="Q258" s="337"/>
      <c r="R258" s="337"/>
      <c r="S258" s="337"/>
      <c r="T258" s="337"/>
      <c r="U258" s="337"/>
      <c r="V258" s="337"/>
      <c r="W258" s="337"/>
      <c r="X258" s="337"/>
      <c r="Y258" s="337"/>
      <c r="Z258" s="337"/>
      <c r="AA258" s="337"/>
      <c r="AB258" s="337"/>
      <c r="AC258" s="337"/>
      <c r="AD258" s="337"/>
      <c r="AE258" s="337"/>
      <c r="AF258" s="337"/>
      <c r="AG258" s="337"/>
      <c r="AH258" s="337"/>
      <c r="AI258" s="337"/>
      <c r="AJ258" s="337"/>
      <c r="AK258" s="337"/>
      <c r="AL258" s="337"/>
      <c r="AM258" s="337"/>
      <c r="AN258" s="337"/>
      <c r="AO258" s="337"/>
      <c r="AP258" s="337"/>
      <c r="AQ258" s="337"/>
      <c r="AR258" s="337"/>
      <c r="AS258" s="337"/>
      <c r="AT258" s="337"/>
      <c r="AU258" s="337"/>
      <c r="AV258" s="337"/>
      <c r="AW258" s="337"/>
      <c r="AX258" s="337"/>
      <c r="AY258" s="337"/>
      <c r="AZ258" s="337"/>
      <c r="BA258" s="388"/>
      <c r="BB258" s="388"/>
    </row>
    <row r="259" spans="1:960" s="74" customFormat="1" ht="44.25" customHeight="1" x14ac:dyDescent="0.3">
      <c r="A259" s="121" t="s">
        <v>19</v>
      </c>
      <c r="B259" s="171" t="s">
        <v>110</v>
      </c>
      <c r="C259" s="172">
        <f>SUM(C260:C261)</f>
        <v>0</v>
      </c>
      <c r="D259" s="172">
        <f t="shared" ref="D259:E259" si="112">SUM(D260:D261)</f>
        <v>0</v>
      </c>
      <c r="E259" s="172">
        <f t="shared" si="112"/>
        <v>0</v>
      </c>
      <c r="F259" s="184" t="e">
        <f t="shared" si="102"/>
        <v>#DIV/0!</v>
      </c>
      <c r="G259" s="172">
        <f t="shared" ref="G259:H259" si="113">SUM(G260:G261)</f>
        <v>0</v>
      </c>
      <c r="H259" s="172">
        <f t="shared" si="113"/>
        <v>0</v>
      </c>
      <c r="I259" s="172" t="e">
        <f t="shared" si="98"/>
        <v>#DIV/0!</v>
      </c>
      <c r="J259" s="256">
        <f>G259-H259</f>
        <v>0</v>
      </c>
      <c r="K259" s="421">
        <f>C259</f>
        <v>0</v>
      </c>
      <c r="L259" s="256">
        <f t="shared" si="88"/>
        <v>0</v>
      </c>
      <c r="M259" s="421">
        <f t="shared" si="103"/>
        <v>0</v>
      </c>
      <c r="N259" s="336"/>
      <c r="O259" s="336"/>
      <c r="P259" s="377"/>
      <c r="Q259" s="337"/>
      <c r="R259" s="337"/>
      <c r="S259" s="337"/>
      <c r="T259" s="337"/>
      <c r="U259" s="337"/>
      <c r="V259" s="337"/>
      <c r="W259" s="337"/>
      <c r="X259" s="337"/>
      <c r="Y259" s="337"/>
      <c r="Z259" s="337"/>
      <c r="AA259" s="337"/>
      <c r="AB259" s="337"/>
      <c r="AC259" s="337"/>
      <c r="AD259" s="337"/>
      <c r="AE259" s="337"/>
      <c r="AF259" s="337"/>
      <c r="AG259" s="337"/>
      <c r="AH259" s="337"/>
      <c r="AI259" s="337"/>
      <c r="AJ259" s="337"/>
      <c r="AK259" s="337"/>
      <c r="AL259" s="337"/>
      <c r="AM259" s="337"/>
      <c r="AN259" s="337"/>
      <c r="AO259" s="337"/>
      <c r="AP259" s="337"/>
      <c r="AQ259" s="337"/>
      <c r="AR259" s="337"/>
      <c r="AS259" s="337"/>
      <c r="AT259" s="337"/>
      <c r="AU259" s="337"/>
      <c r="AV259" s="337"/>
      <c r="AW259" s="337"/>
      <c r="AX259" s="337"/>
      <c r="AY259" s="337"/>
      <c r="AZ259" s="337"/>
      <c r="BA259" s="388"/>
      <c r="BB259" s="388"/>
    </row>
    <row r="260" spans="1:960" s="41" customFormat="1" ht="44.25" customHeight="1" x14ac:dyDescent="0.3">
      <c r="A260" s="75" t="s">
        <v>112</v>
      </c>
      <c r="B260" s="249" t="s">
        <v>130</v>
      </c>
      <c r="C260" s="505"/>
      <c r="D260" s="90">
        <f>H260</f>
        <v>0</v>
      </c>
      <c r="E260" s="93">
        <f>C260-D260</f>
        <v>0</v>
      </c>
      <c r="F260" s="175" t="e">
        <f t="shared" si="102"/>
        <v>#DIV/0!</v>
      </c>
      <c r="G260" s="90"/>
      <c r="H260" s="90"/>
      <c r="I260" s="90" t="e">
        <f t="shared" si="98"/>
        <v>#DIV/0!</v>
      </c>
      <c r="J260" s="256">
        <f>G260-H260</f>
        <v>0</v>
      </c>
      <c r="K260" s="421">
        <f>C260</f>
        <v>0</v>
      </c>
      <c r="L260" s="256">
        <f t="shared" si="88"/>
        <v>0</v>
      </c>
      <c r="M260" s="421">
        <f t="shared" si="103"/>
        <v>0</v>
      </c>
      <c r="N260" s="412"/>
      <c r="O260" s="412"/>
      <c r="P260" s="412"/>
      <c r="Q260" s="405"/>
      <c r="R260" s="405"/>
      <c r="S260" s="405"/>
      <c r="T260" s="405"/>
      <c r="U260" s="405"/>
      <c r="V260" s="405"/>
      <c r="W260" s="405"/>
      <c r="X260" s="332"/>
      <c r="Y260" s="332"/>
      <c r="Z260" s="332"/>
      <c r="AA260" s="332"/>
      <c r="AB260" s="332"/>
      <c r="AC260" s="332"/>
      <c r="AD260" s="332"/>
      <c r="AE260" s="332"/>
      <c r="AF260" s="332"/>
      <c r="AG260" s="332"/>
      <c r="AH260" s="332"/>
      <c r="AI260" s="332"/>
      <c r="AJ260" s="332"/>
      <c r="AK260" s="332"/>
      <c r="AL260" s="332"/>
      <c r="AM260" s="332"/>
      <c r="AN260" s="332"/>
      <c r="AO260" s="332"/>
      <c r="AP260" s="332"/>
      <c r="AQ260" s="332"/>
      <c r="AR260" s="332"/>
      <c r="AS260" s="332"/>
      <c r="AT260" s="332"/>
      <c r="AU260" s="332"/>
      <c r="AV260" s="332"/>
      <c r="AW260" s="332"/>
      <c r="AX260" s="332"/>
      <c r="AY260" s="332"/>
      <c r="AZ260" s="332"/>
      <c r="BA260" s="332"/>
      <c r="BB260" s="332"/>
    </row>
    <row r="261" spans="1:960" s="41" customFormat="1" ht="44.25" customHeight="1" x14ac:dyDescent="0.3">
      <c r="A261" s="75" t="s">
        <v>121</v>
      </c>
      <c r="B261" s="249" t="s">
        <v>264</v>
      </c>
      <c r="C261" s="505"/>
      <c r="D261" s="90">
        <f>H261</f>
        <v>0</v>
      </c>
      <c r="E261" s="93">
        <f>C261-D261</f>
        <v>0</v>
      </c>
      <c r="F261" s="175" t="e">
        <f t="shared" si="102"/>
        <v>#DIV/0!</v>
      </c>
      <c r="G261" s="90"/>
      <c r="H261" s="90"/>
      <c r="I261" s="90" t="e">
        <f t="shared" si="98"/>
        <v>#DIV/0!</v>
      </c>
      <c r="J261" s="256"/>
      <c r="K261" s="421"/>
      <c r="L261" s="256">
        <f t="shared" si="88"/>
        <v>0</v>
      </c>
      <c r="M261" s="421"/>
      <c r="N261" s="412"/>
      <c r="O261" s="412"/>
      <c r="P261" s="412"/>
      <c r="Q261" s="405"/>
      <c r="R261" s="405"/>
      <c r="S261" s="405"/>
      <c r="T261" s="405"/>
      <c r="U261" s="405"/>
      <c r="V261" s="405"/>
      <c r="W261" s="405"/>
      <c r="X261" s="332"/>
      <c r="Y261" s="332"/>
      <c r="Z261" s="332"/>
      <c r="AA261" s="332"/>
      <c r="AB261" s="332"/>
      <c r="AC261" s="332"/>
      <c r="AD261" s="332"/>
      <c r="AE261" s="332"/>
      <c r="AF261" s="332"/>
      <c r="AG261" s="332"/>
      <c r="AH261" s="332"/>
      <c r="AI261" s="332"/>
      <c r="AJ261" s="332"/>
      <c r="AK261" s="332"/>
      <c r="AL261" s="332"/>
      <c r="AM261" s="332"/>
      <c r="AN261" s="332"/>
      <c r="AO261" s="332"/>
      <c r="AP261" s="332"/>
      <c r="AQ261" s="332"/>
      <c r="AR261" s="332"/>
      <c r="AS261" s="332"/>
      <c r="AT261" s="332"/>
      <c r="AU261" s="332"/>
      <c r="AV261" s="332"/>
      <c r="AW261" s="332"/>
      <c r="AX261" s="332"/>
      <c r="AY261" s="332"/>
      <c r="AZ261" s="332"/>
      <c r="BA261" s="332"/>
      <c r="BB261" s="332"/>
    </row>
    <row r="262" spans="1:960" s="46" customFormat="1" ht="44.25" customHeight="1" x14ac:dyDescent="0.3">
      <c r="A262" s="121" t="s">
        <v>24</v>
      </c>
      <c r="B262" s="171" t="s">
        <v>131</v>
      </c>
      <c r="C262" s="172">
        <f>C263</f>
        <v>0</v>
      </c>
      <c r="D262" s="172">
        <f>D263</f>
        <v>0</v>
      </c>
      <c r="E262" s="172">
        <f>E263</f>
        <v>0</v>
      </c>
      <c r="F262" s="184" t="e">
        <f t="shared" si="102"/>
        <v>#DIV/0!</v>
      </c>
      <c r="G262" s="172">
        <f>G263</f>
        <v>0</v>
      </c>
      <c r="H262" s="172">
        <f>H263</f>
        <v>0</v>
      </c>
      <c r="I262" s="172" t="e">
        <f t="shared" si="98"/>
        <v>#DIV/0!</v>
      </c>
      <c r="J262" s="256">
        <f>G262-H262</f>
        <v>0</v>
      </c>
      <c r="K262" s="421">
        <f>C262</f>
        <v>0</v>
      </c>
      <c r="L262" s="256">
        <f t="shared" ref="L262:L271" si="114">H262-D262</f>
        <v>0</v>
      </c>
      <c r="M262" s="421">
        <f t="shared" si="103"/>
        <v>0</v>
      </c>
      <c r="N262" s="336"/>
      <c r="O262" s="336"/>
      <c r="P262" s="336"/>
      <c r="Q262" s="337"/>
      <c r="R262" s="337"/>
      <c r="S262" s="337"/>
      <c r="T262" s="337"/>
      <c r="U262" s="337"/>
      <c r="V262" s="337"/>
      <c r="W262" s="337"/>
      <c r="X262" s="337"/>
      <c r="Y262" s="337"/>
      <c r="Z262" s="337"/>
      <c r="AA262" s="337"/>
      <c r="AB262" s="337"/>
      <c r="AC262" s="337"/>
      <c r="AD262" s="337"/>
      <c r="AE262" s="337"/>
      <c r="AF262" s="337"/>
      <c r="AG262" s="337"/>
      <c r="AH262" s="337"/>
      <c r="AI262" s="337"/>
      <c r="AJ262" s="337"/>
      <c r="AK262" s="337"/>
      <c r="AL262" s="337"/>
      <c r="AM262" s="337"/>
      <c r="AN262" s="337"/>
      <c r="AO262" s="337"/>
      <c r="AP262" s="337"/>
      <c r="AQ262" s="337"/>
      <c r="AR262" s="337"/>
      <c r="AS262" s="337"/>
      <c r="AT262" s="337"/>
      <c r="AU262" s="337"/>
      <c r="AV262" s="337"/>
      <c r="AW262" s="337"/>
      <c r="AX262" s="337"/>
      <c r="AY262" s="337"/>
      <c r="AZ262" s="337"/>
      <c r="BA262" s="338"/>
      <c r="BB262" s="338"/>
    </row>
    <row r="263" spans="1:960" s="42" customFormat="1" ht="50.25" customHeight="1" x14ac:dyDescent="0.3">
      <c r="A263" s="168" t="s">
        <v>132</v>
      </c>
      <c r="B263" s="250">
        <v>3460012</v>
      </c>
      <c r="C263" s="501"/>
      <c r="D263" s="90">
        <f>H263</f>
        <v>0</v>
      </c>
      <c r="E263" s="90">
        <f>C263-D263</f>
        <v>0</v>
      </c>
      <c r="F263" s="175" t="e">
        <f>D263/C263*100</f>
        <v>#DIV/0!</v>
      </c>
      <c r="G263" s="90"/>
      <c r="H263" s="90"/>
      <c r="I263" s="90" t="e">
        <f t="shared" si="98"/>
        <v>#DIV/0!</v>
      </c>
      <c r="J263" s="256">
        <f>G263-H263</f>
        <v>0</v>
      </c>
      <c r="K263" s="421">
        <f>C263</f>
        <v>0</v>
      </c>
      <c r="L263" s="256">
        <f t="shared" si="114"/>
        <v>0</v>
      </c>
      <c r="M263" s="421">
        <f t="shared" si="103"/>
        <v>0</v>
      </c>
      <c r="N263" s="412"/>
      <c r="O263" s="412"/>
      <c r="P263" s="412"/>
      <c r="Q263" s="405"/>
      <c r="R263" s="405"/>
      <c r="S263" s="405"/>
      <c r="T263" s="405"/>
      <c r="U263" s="405"/>
      <c r="V263" s="405"/>
      <c r="W263" s="405"/>
      <c r="X263" s="332"/>
      <c r="Y263" s="332"/>
      <c r="Z263" s="332"/>
      <c r="AA263" s="332"/>
      <c r="AB263" s="332"/>
      <c r="AC263" s="332"/>
      <c r="AD263" s="332"/>
      <c r="AE263" s="332"/>
      <c r="AF263" s="332"/>
      <c r="AG263" s="332"/>
      <c r="AH263" s="332"/>
      <c r="AI263" s="332"/>
      <c r="AJ263" s="332"/>
      <c r="AK263" s="332"/>
      <c r="AL263" s="332"/>
      <c r="AM263" s="332"/>
      <c r="AN263" s="332"/>
      <c r="AO263" s="332"/>
      <c r="AP263" s="332"/>
      <c r="AQ263" s="332"/>
      <c r="AR263" s="332"/>
      <c r="AS263" s="332"/>
      <c r="AT263" s="332"/>
      <c r="AU263" s="332"/>
      <c r="AV263" s="332"/>
      <c r="AW263" s="332"/>
      <c r="AX263" s="332"/>
      <c r="AY263" s="332"/>
      <c r="AZ263" s="332"/>
      <c r="BA263" s="333"/>
      <c r="BB263" s="333"/>
    </row>
    <row r="264" spans="1:960" s="42" customFormat="1" ht="50.25" customHeight="1" x14ac:dyDescent="0.3">
      <c r="A264" s="526" t="s">
        <v>235</v>
      </c>
      <c r="B264" s="548" t="s">
        <v>234</v>
      </c>
      <c r="C264" s="524">
        <f>SUM(C265)</f>
        <v>0</v>
      </c>
      <c r="D264" s="524">
        <f>SUM(D265)</f>
        <v>0</v>
      </c>
      <c r="E264" s="524">
        <f>SUM(E265)</f>
        <v>0</v>
      </c>
      <c r="F264" s="186" t="e">
        <f>D264/C264*100</f>
        <v>#DIV/0!</v>
      </c>
      <c r="G264" s="525">
        <f>SUM(G265)</f>
        <v>0</v>
      </c>
      <c r="H264" s="525">
        <f>SUM(H265)</f>
        <v>0</v>
      </c>
      <c r="I264" s="100" t="e">
        <f>H264/G264*100</f>
        <v>#DIV/0!</v>
      </c>
      <c r="J264" s="256"/>
      <c r="K264" s="421"/>
      <c r="L264" s="256">
        <f t="shared" si="114"/>
        <v>0</v>
      </c>
      <c r="M264" s="421"/>
      <c r="N264" s="412"/>
      <c r="O264" s="412"/>
      <c r="P264" s="412"/>
      <c r="Q264" s="405"/>
      <c r="R264" s="405"/>
      <c r="S264" s="405"/>
      <c r="T264" s="405"/>
      <c r="U264" s="405"/>
      <c r="V264" s="405"/>
      <c r="W264" s="405"/>
      <c r="X264" s="332"/>
      <c r="Y264" s="332"/>
      <c r="Z264" s="332"/>
      <c r="AA264" s="332"/>
      <c r="AB264" s="332"/>
      <c r="AC264" s="332"/>
      <c r="AD264" s="332"/>
      <c r="AE264" s="332"/>
      <c r="AF264" s="332"/>
      <c r="AG264" s="332"/>
      <c r="AH264" s="332"/>
      <c r="AI264" s="332"/>
      <c r="AJ264" s="332"/>
      <c r="AK264" s="332"/>
      <c r="AL264" s="332"/>
      <c r="AM264" s="332"/>
      <c r="AN264" s="332"/>
      <c r="AO264" s="332"/>
      <c r="AP264" s="332"/>
      <c r="AQ264" s="332"/>
      <c r="AR264" s="332"/>
      <c r="AS264" s="332"/>
      <c r="AT264" s="332"/>
      <c r="AU264" s="332"/>
      <c r="AV264" s="332"/>
      <c r="AW264" s="332"/>
      <c r="AX264" s="332"/>
      <c r="AY264" s="332"/>
      <c r="AZ264" s="332"/>
      <c r="BA264" s="333"/>
      <c r="BB264" s="333"/>
    </row>
    <row r="265" spans="1:960" s="42" customFormat="1" ht="33.75" customHeight="1" x14ac:dyDescent="0.3">
      <c r="A265" s="168" t="s">
        <v>233</v>
      </c>
      <c r="B265" s="250">
        <v>2250110</v>
      </c>
      <c r="C265" s="501"/>
      <c r="D265" s="90">
        <f>H265</f>
        <v>0</v>
      </c>
      <c r="E265" s="90">
        <f>C265-D265</f>
        <v>0</v>
      </c>
      <c r="F265" s="175" t="e">
        <f>D265/C265*100</f>
        <v>#DIV/0!</v>
      </c>
      <c r="G265" s="90"/>
      <c r="H265" s="90"/>
      <c r="I265" s="90" t="e">
        <f t="shared" si="98"/>
        <v>#DIV/0!</v>
      </c>
      <c r="J265" s="256"/>
      <c r="K265" s="421"/>
      <c r="L265" s="256">
        <f t="shared" si="114"/>
        <v>0</v>
      </c>
      <c r="M265" s="421"/>
      <c r="N265" s="412"/>
      <c r="O265" s="412"/>
      <c r="P265" s="412"/>
      <c r="Q265" s="405"/>
      <c r="R265" s="405"/>
      <c r="S265" s="405"/>
      <c r="T265" s="405"/>
      <c r="U265" s="405"/>
      <c r="V265" s="405"/>
      <c r="W265" s="405"/>
      <c r="X265" s="332"/>
      <c r="Y265" s="332"/>
      <c r="Z265" s="332"/>
      <c r="AA265" s="332"/>
      <c r="AB265" s="332"/>
      <c r="AC265" s="332"/>
      <c r="AD265" s="332"/>
      <c r="AE265" s="332"/>
      <c r="AF265" s="332"/>
      <c r="AG265" s="332"/>
      <c r="AH265" s="332"/>
      <c r="AI265" s="332"/>
      <c r="AJ265" s="332"/>
      <c r="AK265" s="332"/>
      <c r="AL265" s="332"/>
      <c r="AM265" s="332"/>
      <c r="AN265" s="332"/>
      <c r="AO265" s="332"/>
      <c r="AP265" s="332"/>
      <c r="AQ265" s="332"/>
      <c r="AR265" s="332"/>
      <c r="AS265" s="332"/>
      <c r="AT265" s="332"/>
      <c r="AU265" s="332"/>
      <c r="AV265" s="332"/>
      <c r="AW265" s="332"/>
      <c r="AX265" s="332"/>
      <c r="AY265" s="332"/>
      <c r="AZ265" s="332"/>
      <c r="BA265" s="333"/>
      <c r="BB265" s="333"/>
    </row>
    <row r="266" spans="1:960" s="42" customFormat="1" ht="47.25" customHeight="1" x14ac:dyDescent="0.3">
      <c r="A266" s="552" t="s">
        <v>266</v>
      </c>
      <c r="B266" s="548" t="s">
        <v>267</v>
      </c>
      <c r="C266" s="524">
        <f>C267+C268</f>
        <v>0</v>
      </c>
      <c r="D266" s="525">
        <f>H266</f>
        <v>0</v>
      </c>
      <c r="E266" s="525">
        <f>C266-D266</f>
        <v>0</v>
      </c>
      <c r="F266" s="186" t="e">
        <f t="shared" ref="F266:F268" si="115">D266/C266*100</f>
        <v>#DIV/0!</v>
      </c>
      <c r="G266" s="525">
        <f t="shared" ref="G266:H266" si="116">G267+G268</f>
        <v>0</v>
      </c>
      <c r="H266" s="525">
        <f t="shared" si="116"/>
        <v>0</v>
      </c>
      <c r="I266" s="525" t="e">
        <f t="shared" si="98"/>
        <v>#DIV/0!</v>
      </c>
      <c r="J266" s="256"/>
      <c r="K266" s="421"/>
      <c r="L266" s="256">
        <f t="shared" si="114"/>
        <v>0</v>
      </c>
      <c r="M266" s="421"/>
      <c r="N266" s="412"/>
      <c r="O266" s="412"/>
      <c r="P266" s="412"/>
      <c r="Q266" s="405"/>
      <c r="R266" s="405"/>
      <c r="S266" s="405"/>
      <c r="T266" s="405"/>
      <c r="U266" s="405"/>
      <c r="V266" s="405"/>
      <c r="W266" s="405"/>
      <c r="X266" s="332"/>
      <c r="Y266" s="332"/>
      <c r="Z266" s="332"/>
      <c r="AA266" s="332"/>
      <c r="AB266" s="332"/>
      <c r="AC266" s="332"/>
      <c r="AD266" s="332"/>
      <c r="AE266" s="332"/>
      <c r="AF266" s="332"/>
      <c r="AG266" s="332"/>
      <c r="AH266" s="332"/>
      <c r="AI266" s="332"/>
      <c r="AJ266" s="332"/>
      <c r="AK266" s="332"/>
      <c r="AL266" s="332"/>
      <c r="AM266" s="332"/>
      <c r="AN266" s="332"/>
      <c r="AO266" s="332"/>
      <c r="AP266" s="332"/>
      <c r="AQ266" s="332"/>
      <c r="AR266" s="332"/>
      <c r="AS266" s="332"/>
      <c r="AT266" s="332"/>
      <c r="AU266" s="332"/>
      <c r="AV266" s="332"/>
      <c r="AW266" s="332"/>
      <c r="AX266" s="332"/>
      <c r="AY266" s="332"/>
      <c r="AZ266" s="332"/>
      <c r="BA266" s="333"/>
      <c r="BB266" s="333"/>
    </row>
    <row r="267" spans="1:960" s="42" customFormat="1" ht="33.75" customHeight="1" x14ac:dyDescent="0.3">
      <c r="A267" s="168" t="s">
        <v>166</v>
      </c>
      <c r="B267" s="250">
        <v>2411000</v>
      </c>
      <c r="C267" s="501"/>
      <c r="D267" s="90">
        <f t="shared" ref="D267:D268" si="117">H267</f>
        <v>0</v>
      </c>
      <c r="E267" s="90">
        <f t="shared" ref="E267:E268" si="118">C267-D267</f>
        <v>0</v>
      </c>
      <c r="F267" s="175" t="e">
        <f t="shared" si="115"/>
        <v>#DIV/0!</v>
      </c>
      <c r="G267" s="90"/>
      <c r="H267" s="90"/>
      <c r="I267" s="90" t="e">
        <f t="shared" si="98"/>
        <v>#DIV/0!</v>
      </c>
      <c r="J267" s="256"/>
      <c r="K267" s="421"/>
      <c r="L267" s="256">
        <f t="shared" si="114"/>
        <v>0</v>
      </c>
      <c r="M267" s="421"/>
      <c r="N267" s="412"/>
      <c r="O267" s="412"/>
      <c r="P267" s="412"/>
      <c r="Q267" s="405"/>
      <c r="R267" s="405"/>
      <c r="S267" s="405"/>
      <c r="T267" s="405"/>
      <c r="U267" s="405"/>
      <c r="V267" s="405"/>
      <c r="W267" s="405"/>
      <c r="X267" s="332"/>
      <c r="Y267" s="332"/>
      <c r="Z267" s="332"/>
      <c r="AA267" s="332"/>
      <c r="AB267" s="332"/>
      <c r="AC267" s="332"/>
      <c r="AD267" s="332"/>
      <c r="AE267" s="332"/>
      <c r="AF267" s="332"/>
      <c r="AG267" s="332"/>
      <c r="AH267" s="332"/>
      <c r="AI267" s="332"/>
      <c r="AJ267" s="332"/>
      <c r="AK267" s="332"/>
      <c r="AL267" s="332"/>
      <c r="AM267" s="332"/>
      <c r="AN267" s="332"/>
      <c r="AO267" s="332"/>
      <c r="AP267" s="332"/>
      <c r="AQ267" s="332"/>
      <c r="AR267" s="332"/>
      <c r="AS267" s="332"/>
      <c r="AT267" s="332"/>
      <c r="AU267" s="332"/>
      <c r="AV267" s="332"/>
      <c r="AW267" s="332"/>
      <c r="AX267" s="332"/>
      <c r="AY267" s="332"/>
      <c r="AZ267" s="332"/>
      <c r="BA267" s="333"/>
      <c r="BB267" s="333"/>
    </row>
    <row r="268" spans="1:960" s="42" customFormat="1" ht="33.75" customHeight="1" x14ac:dyDescent="0.3">
      <c r="A268" s="168" t="s">
        <v>167</v>
      </c>
      <c r="B268" s="250">
        <v>2412000</v>
      </c>
      <c r="C268" s="501"/>
      <c r="D268" s="90">
        <f t="shared" si="117"/>
        <v>0</v>
      </c>
      <c r="E268" s="90">
        <f t="shared" si="118"/>
        <v>0</v>
      </c>
      <c r="F268" s="175" t="e">
        <f t="shared" si="115"/>
        <v>#DIV/0!</v>
      </c>
      <c r="G268" s="90"/>
      <c r="H268" s="90"/>
      <c r="I268" s="90" t="e">
        <f t="shared" si="98"/>
        <v>#DIV/0!</v>
      </c>
      <c r="J268" s="256"/>
      <c r="K268" s="421"/>
      <c r="L268" s="256">
        <f t="shared" si="114"/>
        <v>0</v>
      </c>
      <c r="M268" s="421"/>
      <c r="N268" s="412"/>
      <c r="O268" s="412"/>
      <c r="P268" s="412"/>
      <c r="Q268" s="405"/>
      <c r="R268" s="405"/>
      <c r="S268" s="405"/>
      <c r="T268" s="405"/>
      <c r="U268" s="405"/>
      <c r="V268" s="405"/>
      <c r="W268" s="405"/>
      <c r="X268" s="332"/>
      <c r="Y268" s="332"/>
      <c r="Z268" s="332"/>
      <c r="AA268" s="332"/>
      <c r="AB268" s="332"/>
      <c r="AC268" s="332"/>
      <c r="AD268" s="332"/>
      <c r="AE268" s="332"/>
      <c r="AF268" s="332"/>
      <c r="AG268" s="332"/>
      <c r="AH268" s="332"/>
      <c r="AI268" s="332"/>
      <c r="AJ268" s="332"/>
      <c r="AK268" s="332"/>
      <c r="AL268" s="332"/>
      <c r="AM268" s="332"/>
      <c r="AN268" s="332"/>
      <c r="AO268" s="332"/>
      <c r="AP268" s="332"/>
      <c r="AQ268" s="332"/>
      <c r="AR268" s="332"/>
      <c r="AS268" s="332"/>
      <c r="AT268" s="332"/>
      <c r="AU268" s="332"/>
      <c r="AV268" s="332"/>
      <c r="AW268" s="332"/>
      <c r="AX268" s="332"/>
      <c r="AY268" s="332"/>
      <c r="AZ268" s="332"/>
      <c r="BA268" s="333"/>
      <c r="BB268" s="333"/>
    </row>
    <row r="269" spans="1:960" s="230" customFormat="1" ht="118.5" customHeight="1" x14ac:dyDescent="0.25">
      <c r="A269" s="132" t="s">
        <v>100</v>
      </c>
      <c r="B269" s="229">
        <v>612</v>
      </c>
      <c r="C269" s="206">
        <f>C185+C225+C270+C264+C266+C258</f>
        <v>647623.9</v>
      </c>
      <c r="D269" s="206">
        <f>D185+D225+D270+D264+D266+D258</f>
        <v>647620.9</v>
      </c>
      <c r="E269" s="206">
        <f>E185+E225+E270+E264+E266</f>
        <v>3</v>
      </c>
      <c r="F269" s="178">
        <f t="shared" si="102"/>
        <v>99.999536768176711</v>
      </c>
      <c r="G269" s="206">
        <f>G185+G225+G270+G264+G266+G258</f>
        <v>647623.9</v>
      </c>
      <c r="H269" s="206">
        <f>H185+H225+H270+H264+H266+H258</f>
        <v>647620.9</v>
      </c>
      <c r="I269" s="206">
        <f t="shared" si="98"/>
        <v>99.999536768176711</v>
      </c>
      <c r="J269" s="256">
        <f>G269-H269</f>
        <v>3</v>
      </c>
      <c r="K269" s="421">
        <f>C269</f>
        <v>647623.9</v>
      </c>
      <c r="L269" s="256">
        <f t="shared" si="114"/>
        <v>0</v>
      </c>
      <c r="M269" s="421">
        <f t="shared" si="103"/>
        <v>647623.9</v>
      </c>
      <c r="N269" s="390"/>
      <c r="O269" s="390"/>
      <c r="P269" s="390"/>
      <c r="Q269" s="361"/>
      <c r="R269" s="361"/>
      <c r="S269" s="361"/>
      <c r="T269" s="361"/>
      <c r="U269" s="361"/>
      <c r="V269" s="361"/>
      <c r="W269" s="361"/>
      <c r="X269" s="361"/>
      <c r="Y269" s="361"/>
      <c r="Z269" s="361"/>
      <c r="AA269" s="361"/>
      <c r="AB269" s="361"/>
      <c r="AC269" s="361"/>
      <c r="AD269" s="361"/>
      <c r="AE269" s="361"/>
      <c r="AF269" s="361"/>
      <c r="AG269" s="361"/>
      <c r="AH269" s="361"/>
      <c r="AI269" s="361"/>
      <c r="AJ269" s="361"/>
      <c r="AK269" s="361"/>
      <c r="AL269" s="361"/>
      <c r="AM269" s="361"/>
      <c r="AN269" s="361"/>
      <c r="AO269" s="361"/>
      <c r="AP269" s="361"/>
      <c r="AQ269" s="361"/>
      <c r="AR269" s="361"/>
      <c r="AS269" s="361"/>
      <c r="AT269" s="361"/>
      <c r="AU269" s="361"/>
      <c r="AV269" s="361"/>
      <c r="AW269" s="361"/>
      <c r="AX269" s="361"/>
      <c r="AY269" s="361"/>
      <c r="AZ269" s="361"/>
      <c r="BA269" s="391"/>
      <c r="BB269" s="391"/>
    </row>
    <row r="270" spans="1:960" ht="36.75" customHeight="1" x14ac:dyDescent="0.3">
      <c r="A270" s="82" t="s">
        <v>138</v>
      </c>
      <c r="B270" s="242"/>
      <c r="C270" s="500"/>
      <c r="D270" s="93">
        <f>H270</f>
        <v>0</v>
      </c>
      <c r="E270" s="93">
        <f>C270-D270</f>
        <v>0</v>
      </c>
      <c r="F270" s="175" t="e">
        <f>D270/C270*100</f>
        <v>#DIV/0!</v>
      </c>
      <c r="G270" s="93"/>
      <c r="H270" s="93"/>
      <c r="I270" s="93" t="e">
        <f t="shared" si="98"/>
        <v>#DIV/0!</v>
      </c>
      <c r="J270" s="256">
        <f>G270-H270</f>
        <v>0</v>
      </c>
      <c r="K270" s="421">
        <f t="shared" ref="K270:K299" si="119">C270</f>
        <v>0</v>
      </c>
      <c r="L270" s="256">
        <f t="shared" si="114"/>
        <v>0</v>
      </c>
      <c r="M270" s="421">
        <f t="shared" si="103"/>
        <v>0</v>
      </c>
      <c r="N270" s="286"/>
      <c r="O270" s="286"/>
      <c r="P270" s="286"/>
      <c r="Q270" s="278"/>
      <c r="R270" s="278"/>
      <c r="S270" s="278"/>
      <c r="T270" s="278"/>
      <c r="U270" s="278"/>
      <c r="V270" s="278"/>
      <c r="W270" s="278"/>
      <c r="X270" s="264"/>
      <c r="Y270" s="264"/>
      <c r="Z270" s="264"/>
      <c r="AA270" s="264"/>
      <c r="AB270" s="264"/>
      <c r="AC270" s="264"/>
      <c r="AD270" s="264"/>
      <c r="AE270" s="264"/>
      <c r="AF270" s="264"/>
      <c r="AG270" s="264"/>
      <c r="AH270" s="264"/>
      <c r="AI270" s="264"/>
      <c r="AJ270" s="264"/>
      <c r="AK270" s="264"/>
      <c r="AL270" s="264"/>
      <c r="AM270" s="264"/>
      <c r="AN270" s="264"/>
      <c r="AO270" s="264"/>
      <c r="AP270" s="264"/>
      <c r="AQ270" s="264"/>
      <c r="AR270" s="264"/>
      <c r="AS270" s="264"/>
      <c r="AT270" s="264"/>
      <c r="AU270" s="264"/>
      <c r="AV270" s="264"/>
      <c r="AW270" s="264"/>
      <c r="AX270" s="264"/>
      <c r="AY270" s="264"/>
      <c r="AZ270" s="264"/>
      <c r="BA270" s="265"/>
      <c r="BB270" s="265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  <c r="IW270" s="3"/>
      <c r="IX270" s="3"/>
      <c r="IY270" s="3"/>
      <c r="IZ270" s="3"/>
      <c r="JA270" s="3"/>
      <c r="JB270" s="3"/>
      <c r="JC270" s="3"/>
      <c r="JD270" s="3"/>
      <c r="JE270" s="3"/>
      <c r="JF270" s="3"/>
      <c r="JG270" s="3"/>
      <c r="JH270" s="3"/>
      <c r="JI270" s="3"/>
      <c r="JJ270" s="3"/>
      <c r="JK270" s="3"/>
      <c r="JL270" s="3"/>
      <c r="JM270" s="3"/>
      <c r="JN270" s="3"/>
      <c r="JO270" s="3"/>
      <c r="JP270" s="3"/>
      <c r="JQ270" s="3"/>
      <c r="JR270" s="3"/>
      <c r="JS270" s="3"/>
      <c r="JT270" s="3"/>
      <c r="JU270" s="3"/>
      <c r="JV270" s="3"/>
      <c r="JW270" s="3"/>
      <c r="JX270" s="3"/>
      <c r="JY270" s="3"/>
      <c r="JZ270" s="3"/>
      <c r="KA270" s="3"/>
      <c r="KB270" s="3"/>
      <c r="KC270" s="3"/>
      <c r="KD270" s="3"/>
      <c r="KE270" s="3"/>
      <c r="KF270" s="3"/>
      <c r="KG270" s="3"/>
      <c r="KH270" s="3"/>
      <c r="KI270" s="3"/>
      <c r="KJ270" s="3"/>
      <c r="KK270" s="3"/>
      <c r="KL270" s="3"/>
      <c r="KM270" s="3"/>
      <c r="KN270" s="3"/>
      <c r="KO270" s="3"/>
      <c r="KP270" s="3"/>
      <c r="KQ270" s="3"/>
      <c r="KR270" s="3"/>
      <c r="KS270" s="3"/>
      <c r="KT270" s="3"/>
      <c r="KU270" s="3"/>
      <c r="KV270" s="3"/>
      <c r="KW270" s="3"/>
      <c r="KX270" s="3"/>
      <c r="KY270" s="3"/>
      <c r="KZ270" s="3"/>
      <c r="LA270" s="3"/>
      <c r="LB270" s="3"/>
      <c r="LC270" s="3"/>
      <c r="LD270" s="3"/>
      <c r="LE270" s="3"/>
      <c r="LF270" s="3"/>
      <c r="LG270" s="3"/>
      <c r="LH270" s="3"/>
      <c r="LI270" s="3"/>
      <c r="LJ270" s="3"/>
      <c r="LK270" s="3"/>
      <c r="LL270" s="3"/>
      <c r="LM270" s="3"/>
      <c r="LN270" s="3"/>
      <c r="LO270" s="3"/>
      <c r="LP270" s="3"/>
      <c r="LQ270" s="3"/>
      <c r="LR270" s="3"/>
      <c r="LS270" s="3"/>
      <c r="LT270" s="3"/>
      <c r="LU270" s="3"/>
      <c r="LV270" s="3"/>
      <c r="LW270" s="3"/>
      <c r="LX270" s="3"/>
      <c r="LY270" s="3"/>
      <c r="LZ270" s="3"/>
      <c r="MA270" s="3"/>
      <c r="MB270" s="3"/>
      <c r="MC270" s="3"/>
      <c r="MD270" s="3"/>
      <c r="ME270" s="3"/>
      <c r="MF270" s="3"/>
      <c r="MG270" s="3"/>
      <c r="MH270" s="3"/>
      <c r="MI270" s="3"/>
      <c r="MJ270" s="3"/>
      <c r="MK270" s="3"/>
      <c r="ML270" s="3"/>
      <c r="MM270" s="3"/>
      <c r="MN270" s="3"/>
      <c r="MO270" s="3"/>
      <c r="MP270" s="3"/>
      <c r="MQ270" s="3"/>
      <c r="MR270" s="3"/>
      <c r="MS270" s="3"/>
      <c r="MT270" s="3"/>
      <c r="MU270" s="3"/>
      <c r="MV270" s="3"/>
      <c r="MW270" s="3"/>
      <c r="MX270" s="3"/>
      <c r="MY270" s="3"/>
      <c r="MZ270" s="3"/>
      <c r="NA270" s="3"/>
      <c r="NB270" s="3"/>
      <c r="NC270" s="3"/>
      <c r="ND270" s="3"/>
      <c r="NE270" s="3"/>
      <c r="NF270" s="3"/>
      <c r="NG270" s="3"/>
      <c r="NH270" s="3"/>
      <c r="NI270" s="3"/>
      <c r="NJ270" s="3"/>
      <c r="NK270" s="3"/>
      <c r="NL270" s="3"/>
      <c r="NM270" s="3"/>
      <c r="NN270" s="3"/>
      <c r="NO270" s="3"/>
      <c r="NP270" s="3"/>
      <c r="NQ270" s="3"/>
      <c r="NR270" s="3"/>
      <c r="NS270" s="3"/>
      <c r="NT270" s="3"/>
      <c r="NU270" s="3"/>
      <c r="NV270" s="3"/>
      <c r="NW270" s="3"/>
      <c r="NX270" s="3"/>
      <c r="NY270" s="3"/>
      <c r="NZ270" s="3"/>
      <c r="OA270" s="3"/>
      <c r="OB270" s="3"/>
      <c r="OC270" s="3"/>
      <c r="OD270" s="3"/>
      <c r="OE270" s="3"/>
      <c r="OF270" s="3"/>
      <c r="OG270" s="3"/>
      <c r="OH270" s="3"/>
      <c r="OI270" s="3"/>
      <c r="OJ270" s="3"/>
      <c r="OK270" s="3"/>
      <c r="OL270" s="3"/>
      <c r="OM270" s="3"/>
      <c r="ON270" s="3"/>
      <c r="OO270" s="3"/>
      <c r="OP270" s="3"/>
      <c r="OQ270" s="3"/>
      <c r="OR270" s="3"/>
      <c r="OS270" s="3"/>
      <c r="OT270" s="3"/>
      <c r="OU270" s="3"/>
      <c r="OV270" s="3"/>
      <c r="OW270" s="3"/>
      <c r="OX270" s="3"/>
      <c r="OY270" s="3"/>
      <c r="OZ270" s="3"/>
      <c r="PA270" s="3"/>
      <c r="PB270" s="3"/>
      <c r="PC270" s="3"/>
      <c r="PD270" s="3"/>
      <c r="PE270" s="3"/>
      <c r="PF270" s="3"/>
      <c r="PG270" s="3"/>
      <c r="PH270" s="3"/>
      <c r="PI270" s="3"/>
      <c r="PJ270" s="3"/>
      <c r="PK270" s="3"/>
      <c r="PL270" s="3"/>
      <c r="PM270" s="3"/>
      <c r="PN270" s="3"/>
      <c r="PO270" s="3"/>
      <c r="PP270" s="3"/>
      <c r="PQ270" s="3"/>
      <c r="PR270" s="3"/>
      <c r="PS270" s="3"/>
      <c r="PT270" s="3"/>
      <c r="PU270" s="3"/>
      <c r="PV270" s="3"/>
      <c r="PW270" s="3"/>
      <c r="PX270" s="3"/>
      <c r="PY270" s="3"/>
      <c r="PZ270" s="3"/>
      <c r="QA270" s="3"/>
      <c r="QB270" s="3"/>
      <c r="QC270" s="3"/>
      <c r="QD270" s="3"/>
      <c r="QE270" s="3"/>
      <c r="QF270" s="3"/>
      <c r="QG270" s="3"/>
      <c r="QH270" s="3"/>
      <c r="QI270" s="3"/>
      <c r="QJ270" s="3"/>
      <c r="QK270" s="3"/>
      <c r="QL270" s="3"/>
      <c r="QM270" s="3"/>
      <c r="QN270" s="3"/>
      <c r="QO270" s="3"/>
      <c r="QP270" s="3"/>
      <c r="QQ270" s="3"/>
      <c r="QR270" s="3"/>
      <c r="QS270" s="3"/>
      <c r="QT270" s="3"/>
      <c r="QU270" s="3"/>
      <c r="QV270" s="3"/>
      <c r="QW270" s="3"/>
      <c r="QX270" s="3"/>
      <c r="QY270" s="3"/>
      <c r="QZ270" s="3"/>
      <c r="RA270" s="3"/>
      <c r="RB270" s="3"/>
      <c r="RC270" s="3"/>
      <c r="RD270" s="3"/>
      <c r="RE270" s="3"/>
      <c r="RF270" s="3"/>
      <c r="RG270" s="3"/>
      <c r="RH270" s="3"/>
      <c r="RI270" s="3"/>
      <c r="RJ270" s="3"/>
      <c r="RK270" s="3"/>
      <c r="RL270" s="3"/>
      <c r="RM270" s="3"/>
      <c r="RN270" s="3"/>
      <c r="RO270" s="3"/>
      <c r="RP270" s="3"/>
      <c r="RQ270" s="3"/>
      <c r="RR270" s="3"/>
      <c r="RS270" s="3"/>
      <c r="RT270" s="3"/>
      <c r="RU270" s="3"/>
      <c r="RV270" s="3"/>
      <c r="RW270" s="3"/>
      <c r="RX270" s="3"/>
      <c r="RY270" s="3"/>
      <c r="RZ270" s="3"/>
      <c r="SA270" s="3"/>
      <c r="SB270" s="3"/>
      <c r="SC270" s="3"/>
      <c r="SD270" s="3"/>
      <c r="SE270" s="3"/>
      <c r="SF270" s="3"/>
      <c r="SG270" s="3"/>
      <c r="SH270" s="3"/>
      <c r="SI270" s="3"/>
      <c r="SJ270" s="3"/>
      <c r="SK270" s="3"/>
      <c r="SL270" s="3"/>
      <c r="SM270" s="3"/>
      <c r="SN270" s="3"/>
      <c r="SO270" s="3"/>
      <c r="SP270" s="3"/>
      <c r="SQ270" s="3"/>
      <c r="SR270" s="3"/>
      <c r="SS270" s="3"/>
      <c r="ST270" s="3"/>
      <c r="SU270" s="3"/>
      <c r="SV270" s="3"/>
      <c r="SW270" s="3"/>
      <c r="SX270" s="3"/>
      <c r="SY270" s="3"/>
      <c r="SZ270" s="3"/>
      <c r="TA270" s="3"/>
      <c r="TB270" s="3"/>
      <c r="TC270" s="3"/>
      <c r="TD270" s="3"/>
      <c r="TE270" s="3"/>
      <c r="TF270" s="3"/>
      <c r="TG270" s="3"/>
      <c r="TH270" s="3"/>
      <c r="TI270" s="3"/>
      <c r="TJ270" s="3"/>
      <c r="TK270" s="3"/>
      <c r="TL270" s="3"/>
      <c r="TM270" s="3"/>
      <c r="TN270" s="3"/>
      <c r="TO270" s="3"/>
      <c r="TP270" s="3"/>
      <c r="TQ270" s="3"/>
      <c r="TR270" s="3"/>
      <c r="TS270" s="3"/>
      <c r="TT270" s="3"/>
      <c r="TU270" s="3"/>
      <c r="TV270" s="3"/>
      <c r="TW270" s="3"/>
      <c r="TX270" s="3"/>
      <c r="TY270" s="3"/>
      <c r="TZ270" s="3"/>
      <c r="UA270" s="3"/>
      <c r="UB270" s="3"/>
      <c r="UC270" s="3"/>
      <c r="UD270" s="3"/>
      <c r="UE270" s="3"/>
      <c r="UF270" s="3"/>
      <c r="UG270" s="3"/>
      <c r="UH270" s="3"/>
      <c r="UI270" s="3"/>
      <c r="UJ270" s="3"/>
      <c r="UK270" s="3"/>
      <c r="UL270" s="3"/>
      <c r="UM270" s="3"/>
      <c r="UN270" s="3"/>
      <c r="UO270" s="3"/>
      <c r="UP270" s="3"/>
      <c r="UQ270" s="3"/>
      <c r="UR270" s="3"/>
      <c r="US270" s="3"/>
      <c r="UT270" s="3"/>
      <c r="UU270" s="3"/>
      <c r="UV270" s="3"/>
      <c r="UW270" s="3"/>
      <c r="UX270" s="3"/>
      <c r="UY270" s="3"/>
      <c r="UZ270" s="3"/>
      <c r="VA270" s="3"/>
      <c r="VB270" s="3"/>
      <c r="VC270" s="3"/>
      <c r="VD270" s="3"/>
      <c r="VE270" s="3"/>
      <c r="VF270" s="3"/>
      <c r="VG270" s="3"/>
      <c r="VH270" s="3"/>
      <c r="VI270" s="3"/>
      <c r="VJ270" s="3"/>
      <c r="VK270" s="3"/>
      <c r="VL270" s="3"/>
      <c r="VM270" s="3"/>
      <c r="VN270" s="3"/>
      <c r="VO270" s="3"/>
      <c r="VP270" s="3"/>
      <c r="VQ270" s="3"/>
      <c r="VR270" s="3"/>
      <c r="VS270" s="3"/>
      <c r="VT270" s="3"/>
      <c r="VU270" s="3"/>
      <c r="VV270" s="3"/>
      <c r="VW270" s="3"/>
      <c r="VX270" s="3"/>
      <c r="VY270" s="3"/>
      <c r="VZ270" s="3"/>
      <c r="WA270" s="3"/>
      <c r="WB270" s="3"/>
      <c r="WC270" s="3"/>
      <c r="WD270" s="3"/>
      <c r="WE270" s="3"/>
      <c r="WF270" s="3"/>
      <c r="WG270" s="3"/>
      <c r="WH270" s="3"/>
      <c r="WI270" s="3"/>
      <c r="WJ270" s="3"/>
      <c r="WK270" s="3"/>
      <c r="WL270" s="3"/>
      <c r="WM270" s="3"/>
      <c r="WN270" s="3"/>
      <c r="WO270" s="3"/>
      <c r="WP270" s="3"/>
      <c r="WQ270" s="3"/>
      <c r="WR270" s="3"/>
      <c r="WS270" s="3"/>
      <c r="WT270" s="3"/>
      <c r="WU270" s="3"/>
      <c r="WV270" s="3"/>
      <c r="WW270" s="3"/>
      <c r="WX270" s="3"/>
      <c r="WY270" s="3"/>
      <c r="WZ270" s="3"/>
      <c r="XA270" s="3"/>
      <c r="XB270" s="3"/>
      <c r="XC270" s="3"/>
      <c r="XD270" s="3"/>
      <c r="XE270" s="3"/>
      <c r="XF270" s="3"/>
      <c r="XG270" s="3"/>
      <c r="XH270" s="3"/>
      <c r="XI270" s="3"/>
      <c r="XJ270" s="3"/>
      <c r="XK270" s="3"/>
      <c r="XL270" s="3"/>
      <c r="XM270" s="3"/>
      <c r="XN270" s="3"/>
      <c r="XO270" s="3"/>
      <c r="XP270" s="3"/>
      <c r="XQ270" s="3"/>
      <c r="XR270" s="3"/>
      <c r="XS270" s="3"/>
      <c r="XT270" s="3"/>
      <c r="XU270" s="3"/>
      <c r="XV270" s="3"/>
      <c r="XW270" s="3"/>
      <c r="XX270" s="3"/>
      <c r="XY270" s="3"/>
      <c r="XZ270" s="3"/>
      <c r="YA270" s="3"/>
      <c r="YB270" s="3"/>
      <c r="YC270" s="3"/>
      <c r="YD270" s="3"/>
      <c r="YE270" s="3"/>
      <c r="YF270" s="3"/>
      <c r="YG270" s="3"/>
      <c r="YH270" s="3"/>
      <c r="YI270" s="3"/>
      <c r="YJ270" s="3"/>
      <c r="YK270" s="3"/>
      <c r="YL270" s="3"/>
      <c r="YM270" s="3"/>
      <c r="YN270" s="3"/>
      <c r="YO270" s="3"/>
      <c r="YP270" s="3"/>
      <c r="YQ270" s="3"/>
      <c r="YR270" s="3"/>
      <c r="YS270" s="3"/>
      <c r="YT270" s="3"/>
      <c r="YU270" s="3"/>
      <c r="YV270" s="3"/>
      <c r="YW270" s="3"/>
      <c r="YX270" s="3"/>
      <c r="YY270" s="3"/>
      <c r="YZ270" s="3"/>
      <c r="ZA270" s="3"/>
      <c r="ZB270" s="3"/>
      <c r="ZC270" s="3"/>
      <c r="ZD270" s="3"/>
      <c r="ZE270" s="3"/>
      <c r="ZF270" s="3"/>
      <c r="ZG270" s="3"/>
      <c r="ZH270" s="3"/>
      <c r="ZI270" s="3"/>
      <c r="ZJ270" s="3"/>
      <c r="ZK270" s="3"/>
      <c r="ZL270" s="3"/>
      <c r="ZM270" s="3"/>
      <c r="ZN270" s="3"/>
      <c r="ZO270" s="3"/>
      <c r="ZP270" s="3"/>
      <c r="ZQ270" s="3"/>
      <c r="ZR270" s="3"/>
      <c r="ZS270" s="3"/>
      <c r="ZT270" s="3"/>
      <c r="ZU270" s="3"/>
      <c r="ZV270" s="3"/>
      <c r="ZW270" s="3"/>
      <c r="ZX270" s="3"/>
      <c r="ZY270" s="3"/>
      <c r="ZZ270" s="3"/>
      <c r="AAA270" s="3"/>
      <c r="AAB270" s="3"/>
      <c r="AAC270" s="3"/>
      <c r="AAD270" s="3"/>
      <c r="AAE270" s="3"/>
      <c r="AAF270" s="3"/>
      <c r="AAG270" s="3"/>
      <c r="AAH270" s="3"/>
      <c r="AAI270" s="3"/>
      <c r="AAJ270" s="3"/>
      <c r="AAK270" s="3"/>
      <c r="AAL270" s="3"/>
      <c r="AAM270" s="3"/>
      <c r="AAN270" s="3"/>
      <c r="AAO270" s="3"/>
      <c r="AAP270" s="3"/>
      <c r="AAQ270" s="3"/>
      <c r="AAR270" s="3"/>
      <c r="AAS270" s="3"/>
      <c r="AAT270" s="3"/>
      <c r="AAU270" s="3"/>
      <c r="AAV270" s="3"/>
      <c r="AAW270" s="3"/>
      <c r="AAX270" s="3"/>
      <c r="AAY270" s="3"/>
      <c r="AAZ270" s="3"/>
      <c r="ABA270" s="3"/>
      <c r="ABB270" s="3"/>
      <c r="ABC270" s="3"/>
      <c r="ABD270" s="3"/>
      <c r="ABE270" s="3"/>
      <c r="ABF270" s="3"/>
      <c r="ABG270" s="3"/>
      <c r="ABH270" s="3"/>
      <c r="ABI270" s="3"/>
      <c r="ABJ270" s="3"/>
      <c r="ABK270" s="3"/>
      <c r="ABL270" s="3"/>
      <c r="ABM270" s="3"/>
      <c r="ABN270" s="3"/>
      <c r="ABO270" s="3"/>
      <c r="ABP270" s="3"/>
      <c r="ABQ270" s="3"/>
      <c r="ABR270" s="3"/>
      <c r="ABS270" s="3"/>
      <c r="ABT270" s="3"/>
      <c r="ABU270" s="3"/>
      <c r="ABV270" s="3"/>
      <c r="ABW270" s="3"/>
      <c r="ABX270" s="3"/>
      <c r="ABY270" s="3"/>
      <c r="ABZ270" s="3"/>
      <c r="ACA270" s="3"/>
      <c r="ACB270" s="3"/>
      <c r="ACC270" s="3"/>
      <c r="ACD270" s="3"/>
      <c r="ACE270" s="3"/>
      <c r="ACF270" s="3"/>
      <c r="ACG270" s="3"/>
      <c r="ACH270" s="3"/>
      <c r="ACI270" s="3"/>
      <c r="ACJ270" s="3"/>
      <c r="ACK270" s="3"/>
      <c r="ACL270" s="3"/>
      <c r="ACM270" s="3"/>
      <c r="ACN270" s="3"/>
      <c r="ACO270" s="3"/>
      <c r="ACP270" s="3"/>
      <c r="ACQ270" s="3"/>
      <c r="ACR270" s="3"/>
      <c r="ACS270" s="3"/>
      <c r="ACT270" s="3"/>
      <c r="ACU270" s="3"/>
      <c r="ACV270" s="3"/>
      <c r="ACW270" s="3"/>
      <c r="ACX270" s="3"/>
      <c r="ACY270" s="3"/>
      <c r="ACZ270" s="3"/>
      <c r="ADA270" s="3"/>
      <c r="ADB270" s="3"/>
      <c r="ADC270" s="3"/>
      <c r="ADD270" s="3"/>
      <c r="ADE270" s="3"/>
      <c r="ADF270" s="3"/>
      <c r="ADG270" s="3"/>
      <c r="ADH270" s="3"/>
      <c r="ADI270" s="3"/>
      <c r="ADJ270" s="3"/>
      <c r="ADK270" s="3"/>
      <c r="ADL270" s="3"/>
      <c r="ADM270" s="3"/>
      <c r="ADN270" s="3"/>
      <c r="ADO270" s="3"/>
      <c r="ADP270" s="3"/>
      <c r="ADQ270" s="3"/>
      <c r="ADR270" s="3"/>
      <c r="ADS270" s="3"/>
      <c r="ADT270" s="3"/>
      <c r="ADU270" s="3"/>
      <c r="ADV270" s="3"/>
      <c r="ADW270" s="3"/>
      <c r="ADX270" s="3"/>
      <c r="ADY270" s="3"/>
      <c r="ADZ270" s="3"/>
      <c r="AEA270" s="3"/>
      <c r="AEB270" s="3"/>
      <c r="AEC270" s="3"/>
      <c r="AED270" s="3"/>
      <c r="AEE270" s="3"/>
      <c r="AEF270" s="3"/>
      <c r="AEG270" s="3"/>
      <c r="AEH270" s="3"/>
      <c r="AEI270" s="3"/>
      <c r="AEJ270" s="3"/>
      <c r="AEK270" s="3"/>
      <c r="AEL270" s="3"/>
      <c r="AEM270" s="3"/>
      <c r="AEN270" s="3"/>
      <c r="AEO270" s="3"/>
      <c r="AEP270" s="3"/>
      <c r="AEQ270" s="3"/>
      <c r="AER270" s="3"/>
      <c r="AES270" s="3"/>
      <c r="AET270" s="3"/>
      <c r="AEU270" s="3"/>
      <c r="AEV270" s="3"/>
      <c r="AEW270" s="3"/>
      <c r="AEX270" s="3"/>
      <c r="AEY270" s="3"/>
      <c r="AEZ270" s="3"/>
      <c r="AFA270" s="3"/>
      <c r="AFB270" s="3"/>
      <c r="AFC270" s="3"/>
      <c r="AFD270" s="3"/>
      <c r="AFE270" s="3"/>
      <c r="AFF270" s="3"/>
      <c r="AFG270" s="3"/>
      <c r="AFH270" s="3"/>
      <c r="AFI270" s="3"/>
      <c r="AFJ270" s="3"/>
      <c r="AFK270" s="3"/>
      <c r="AFL270" s="3"/>
      <c r="AFM270" s="3"/>
      <c r="AFN270" s="3"/>
      <c r="AFO270" s="3"/>
      <c r="AFP270" s="3"/>
      <c r="AFQ270" s="3"/>
      <c r="AFR270" s="3"/>
      <c r="AFS270" s="3"/>
      <c r="AFT270" s="3"/>
      <c r="AFU270" s="3"/>
      <c r="AFV270" s="3"/>
      <c r="AFW270" s="3"/>
      <c r="AFX270" s="3"/>
      <c r="AFY270" s="3"/>
      <c r="AFZ270" s="3"/>
      <c r="AGA270" s="3"/>
      <c r="AGB270" s="3"/>
      <c r="AGC270" s="3"/>
      <c r="AGD270" s="3"/>
      <c r="AGE270" s="3"/>
      <c r="AGF270" s="3"/>
      <c r="AGG270" s="3"/>
      <c r="AGH270" s="3"/>
      <c r="AGI270" s="3"/>
      <c r="AGJ270" s="3"/>
      <c r="AGK270" s="3"/>
      <c r="AGL270" s="3"/>
      <c r="AGM270" s="3"/>
      <c r="AGN270" s="3"/>
      <c r="AGO270" s="3"/>
      <c r="AGP270" s="3"/>
      <c r="AGQ270" s="3"/>
      <c r="AGR270" s="3"/>
      <c r="AGS270" s="3"/>
      <c r="AGT270" s="3"/>
      <c r="AGU270" s="3"/>
      <c r="AGV270" s="3"/>
      <c r="AGW270" s="3"/>
      <c r="AGX270" s="3"/>
      <c r="AGY270" s="3"/>
      <c r="AGZ270" s="3"/>
      <c r="AHA270" s="3"/>
      <c r="AHB270" s="3"/>
      <c r="AHC270" s="3"/>
      <c r="AHD270" s="3"/>
      <c r="AHE270" s="3"/>
      <c r="AHF270" s="3"/>
      <c r="AHG270" s="3"/>
      <c r="AHH270" s="3"/>
      <c r="AHI270" s="3"/>
      <c r="AHJ270" s="3"/>
      <c r="AHK270" s="3"/>
      <c r="AHL270" s="3"/>
      <c r="AHM270" s="3"/>
      <c r="AHN270" s="3"/>
      <c r="AHO270" s="3"/>
      <c r="AHP270" s="3"/>
      <c r="AHQ270" s="3"/>
      <c r="AHR270" s="3"/>
      <c r="AHS270" s="3"/>
      <c r="AHT270" s="3"/>
      <c r="AHU270" s="3"/>
      <c r="AHV270" s="3"/>
      <c r="AHW270" s="3"/>
      <c r="AHX270" s="3"/>
      <c r="AHY270" s="3"/>
      <c r="AHZ270" s="3"/>
      <c r="AIA270" s="3"/>
      <c r="AIB270" s="3"/>
      <c r="AIC270" s="3"/>
      <c r="AID270" s="3"/>
      <c r="AIE270" s="3"/>
      <c r="AIF270" s="3"/>
      <c r="AIG270" s="3"/>
      <c r="AIH270" s="3"/>
      <c r="AII270" s="3"/>
      <c r="AIJ270" s="3"/>
      <c r="AIK270" s="3"/>
      <c r="AIL270" s="3"/>
      <c r="AIM270" s="3"/>
      <c r="AIN270" s="3"/>
      <c r="AIO270" s="3"/>
      <c r="AIP270" s="3"/>
      <c r="AIQ270" s="3"/>
      <c r="AIR270" s="3"/>
      <c r="AIS270" s="3"/>
      <c r="AIT270" s="3"/>
      <c r="AIU270" s="3"/>
      <c r="AIV270" s="3"/>
      <c r="AIW270" s="3"/>
      <c r="AIX270" s="3"/>
      <c r="AIY270" s="3"/>
      <c r="AIZ270" s="3"/>
      <c r="AJA270" s="3"/>
      <c r="AJB270" s="3"/>
      <c r="AJC270" s="3"/>
      <c r="AJD270" s="3"/>
      <c r="AJE270" s="3"/>
      <c r="AJF270" s="3"/>
      <c r="AJG270" s="3"/>
      <c r="AJH270" s="3"/>
      <c r="AJI270" s="3"/>
      <c r="AJJ270" s="3"/>
      <c r="AJK270" s="3"/>
      <c r="AJL270" s="3"/>
      <c r="AJM270" s="3"/>
      <c r="AJN270" s="3"/>
      <c r="AJO270" s="3"/>
      <c r="AJP270" s="3"/>
      <c r="AJQ270" s="3"/>
      <c r="AJR270" s="3"/>
      <c r="AJS270" s="3"/>
      <c r="AJT270" s="3"/>
      <c r="AJU270" s="3"/>
      <c r="AJV270" s="3"/>
      <c r="AJW270" s="3"/>
      <c r="AJX270" s="3"/>
    </row>
    <row r="271" spans="1:960" s="231" customFormat="1" ht="38.25" customHeight="1" x14ac:dyDescent="0.25">
      <c r="A271" s="133" t="s">
        <v>176</v>
      </c>
      <c r="B271" s="158" t="s">
        <v>141</v>
      </c>
      <c r="C271" s="159">
        <f>C269+C184</f>
        <v>7168506.2200000007</v>
      </c>
      <c r="D271" s="159">
        <f>D269+D184</f>
        <v>7167223.4000000004</v>
      </c>
      <c r="E271" s="159">
        <f>E269+E184</f>
        <v>1282.8199999999542</v>
      </c>
      <c r="F271" s="487">
        <f>D271/C271*100</f>
        <v>99.982104779425015</v>
      </c>
      <c r="G271" s="159">
        <f>G269+G184</f>
        <v>7168506.2200000007</v>
      </c>
      <c r="H271" s="159">
        <f>H269+H184</f>
        <v>7167223.4000000004</v>
      </c>
      <c r="I271" s="159">
        <f t="shared" si="98"/>
        <v>99.982104779425015</v>
      </c>
      <c r="J271" s="256">
        <f>G271-H271</f>
        <v>1282.820000000298</v>
      </c>
      <c r="K271" s="421">
        <f t="shared" si="119"/>
        <v>7168506.2200000007</v>
      </c>
      <c r="L271" s="256">
        <f t="shared" si="114"/>
        <v>0</v>
      </c>
      <c r="M271" s="421">
        <f t="shared" si="103"/>
        <v>7168506.2200000007</v>
      </c>
      <c r="N271" s="392"/>
      <c r="O271" s="392"/>
      <c r="P271" s="392"/>
      <c r="Q271" s="392"/>
      <c r="R271" s="304"/>
      <c r="S271" s="304"/>
      <c r="T271" s="304"/>
      <c r="U271" s="304"/>
      <c r="V271" s="304"/>
      <c r="W271" s="304"/>
      <c r="X271" s="393"/>
      <c r="Y271" s="393"/>
      <c r="Z271" s="393"/>
      <c r="AA271" s="393"/>
      <c r="AB271" s="393"/>
      <c r="AC271" s="393"/>
      <c r="AD271" s="393"/>
      <c r="AE271" s="393"/>
      <c r="AF271" s="393"/>
      <c r="AG271" s="393"/>
      <c r="AH271" s="393"/>
      <c r="AI271" s="393"/>
      <c r="AJ271" s="393"/>
      <c r="AK271" s="393"/>
      <c r="AL271" s="393"/>
      <c r="AM271" s="393"/>
      <c r="AN271" s="393"/>
      <c r="AO271" s="393"/>
      <c r="AP271" s="393"/>
      <c r="AQ271" s="393"/>
      <c r="AR271" s="393"/>
      <c r="AS271" s="393"/>
      <c r="AT271" s="393"/>
      <c r="AU271" s="393"/>
      <c r="AV271" s="393"/>
      <c r="AW271" s="393"/>
      <c r="AX271" s="393"/>
      <c r="AY271" s="393"/>
      <c r="AZ271" s="393"/>
      <c r="BA271" s="394"/>
      <c r="BB271" s="394"/>
    </row>
    <row r="272" spans="1:960" s="233" customFormat="1" ht="40.5" hidden="1" customHeight="1" x14ac:dyDescent="0.25">
      <c r="A272" s="580"/>
      <c r="B272" s="581"/>
      <c r="C272" s="506"/>
      <c r="D272" s="606" t="s">
        <v>188</v>
      </c>
      <c r="E272" s="606"/>
      <c r="F272" s="606"/>
      <c r="G272" s="551" t="e">
        <f>#REF!</f>
        <v>#REF!</v>
      </c>
      <c r="H272" s="553"/>
      <c r="I272" s="553" t="e">
        <f t="shared" si="98"/>
        <v>#REF!</v>
      </c>
      <c r="J272" s="256"/>
      <c r="K272" s="421">
        <f t="shared" si="119"/>
        <v>0</v>
      </c>
      <c r="L272" s="582"/>
      <c r="M272" s="421">
        <f t="shared" si="103"/>
        <v>0</v>
      </c>
      <c r="N272" s="232"/>
      <c r="O272" s="395"/>
      <c r="P272" s="395"/>
      <c r="Q272" s="395"/>
      <c r="R272" s="396"/>
      <c r="S272" s="396"/>
      <c r="T272" s="396"/>
      <c r="U272" s="396"/>
      <c r="V272" s="396"/>
      <c r="W272" s="396"/>
      <c r="X272" s="396"/>
      <c r="Y272" s="396"/>
      <c r="Z272" s="396"/>
      <c r="AA272" s="396"/>
      <c r="AB272" s="396"/>
      <c r="AC272" s="396"/>
      <c r="AD272" s="396"/>
      <c r="AE272" s="396"/>
      <c r="AF272" s="396"/>
      <c r="AG272" s="396"/>
      <c r="AH272" s="396"/>
      <c r="AI272" s="396"/>
      <c r="AJ272" s="396"/>
      <c r="AK272" s="396"/>
      <c r="AL272" s="396"/>
      <c r="AM272" s="396"/>
      <c r="AN272" s="396"/>
      <c r="AO272" s="396"/>
      <c r="AP272" s="396"/>
      <c r="AQ272" s="396"/>
      <c r="AR272" s="396"/>
      <c r="AS272" s="396"/>
      <c r="AT272" s="396"/>
      <c r="AU272" s="396"/>
      <c r="AV272" s="396"/>
      <c r="AW272" s="396"/>
      <c r="AX272" s="396"/>
      <c r="AY272" s="396"/>
      <c r="AZ272" s="396"/>
      <c r="BA272" s="396"/>
      <c r="BB272" s="396"/>
    </row>
    <row r="273" spans="1:54" s="236" customFormat="1" ht="26.25" hidden="1" customHeight="1" x14ac:dyDescent="0.25">
      <c r="A273" s="583" t="s">
        <v>177</v>
      </c>
      <c r="B273" s="234"/>
      <c r="C273" s="507">
        <f>C274</f>
        <v>0</v>
      </c>
      <c r="D273" s="457">
        <f t="shared" ref="D273:H274" si="120">D274</f>
        <v>0</v>
      </c>
      <c r="E273" s="457">
        <f t="shared" si="120"/>
        <v>0</v>
      </c>
      <c r="F273" s="490" t="e">
        <f>D273/C273*100</f>
        <v>#DIV/0!</v>
      </c>
      <c r="G273" s="457">
        <f t="shared" si="120"/>
        <v>0</v>
      </c>
      <c r="H273" s="457">
        <f t="shared" si="120"/>
        <v>0</v>
      </c>
      <c r="I273" s="457" t="e">
        <f t="shared" si="98"/>
        <v>#DIV/0!</v>
      </c>
      <c r="J273" s="256">
        <f t="shared" ref="J273:J299" si="121">G273-H273</f>
        <v>0</v>
      </c>
      <c r="K273" s="421">
        <f t="shared" si="119"/>
        <v>0</v>
      </c>
      <c r="L273" s="584"/>
      <c r="M273" s="421">
        <f t="shared" si="103"/>
        <v>0</v>
      </c>
      <c r="N273" s="235"/>
      <c r="O273" s="397"/>
      <c r="P273" s="397"/>
      <c r="Q273" s="397"/>
      <c r="R273" s="398"/>
      <c r="S273" s="398"/>
      <c r="T273" s="398"/>
      <c r="U273" s="398"/>
      <c r="V273" s="398"/>
      <c r="W273" s="398"/>
      <c r="X273" s="398"/>
      <c r="Y273" s="398"/>
      <c r="Z273" s="398"/>
      <c r="AA273" s="398"/>
      <c r="AB273" s="398"/>
      <c r="AC273" s="398"/>
      <c r="AD273" s="398"/>
      <c r="AE273" s="398"/>
      <c r="AF273" s="398"/>
      <c r="AG273" s="398"/>
      <c r="AH273" s="398"/>
      <c r="AI273" s="398"/>
      <c r="AJ273" s="398"/>
      <c r="AK273" s="398"/>
      <c r="AL273" s="398"/>
      <c r="AM273" s="398"/>
      <c r="AN273" s="398"/>
      <c r="AO273" s="398"/>
      <c r="AP273" s="398"/>
      <c r="AQ273" s="398"/>
      <c r="AR273" s="398"/>
      <c r="AS273" s="398"/>
      <c r="AT273" s="398"/>
      <c r="AU273" s="398"/>
      <c r="AV273" s="398"/>
      <c r="AW273" s="398"/>
      <c r="AX273" s="398"/>
      <c r="AY273" s="398"/>
      <c r="AZ273" s="398"/>
      <c r="BA273" s="398"/>
      <c r="BB273" s="398"/>
    </row>
    <row r="274" spans="1:54" s="170" customFormat="1" ht="30" hidden="1" customHeight="1" x14ac:dyDescent="0.25">
      <c r="A274" s="585" t="s">
        <v>178</v>
      </c>
      <c r="B274" s="251" t="s">
        <v>221</v>
      </c>
      <c r="C274" s="508">
        <f>C275</f>
        <v>0</v>
      </c>
      <c r="D274" s="458">
        <f t="shared" si="120"/>
        <v>0</v>
      </c>
      <c r="E274" s="458">
        <f t="shared" si="120"/>
        <v>0</v>
      </c>
      <c r="F274" s="491" t="e">
        <f t="shared" ref="F274:F298" si="122">D274/C274*100</f>
        <v>#DIV/0!</v>
      </c>
      <c r="G274" s="458">
        <f t="shared" si="120"/>
        <v>0</v>
      </c>
      <c r="H274" s="458">
        <f t="shared" si="120"/>
        <v>0</v>
      </c>
      <c r="I274" s="458" t="e">
        <f t="shared" si="98"/>
        <v>#DIV/0!</v>
      </c>
      <c r="J274" s="256">
        <f t="shared" si="121"/>
        <v>0</v>
      </c>
      <c r="K274" s="421">
        <f t="shared" si="119"/>
        <v>0</v>
      </c>
      <c r="L274" s="586"/>
      <c r="M274" s="421">
        <f t="shared" si="103"/>
        <v>0</v>
      </c>
      <c r="N274" s="169"/>
      <c r="O274" s="399"/>
      <c r="P274" s="399"/>
      <c r="Q274" s="399"/>
      <c r="R274" s="400"/>
      <c r="S274" s="400"/>
      <c r="T274" s="400"/>
      <c r="U274" s="400"/>
      <c r="V274" s="400"/>
      <c r="W274" s="400"/>
      <c r="X274" s="400"/>
      <c r="Y274" s="400"/>
      <c r="Z274" s="400"/>
      <c r="AA274" s="400"/>
      <c r="AB274" s="400"/>
      <c r="AC274" s="400"/>
      <c r="AD274" s="400"/>
      <c r="AE274" s="400"/>
      <c r="AF274" s="400"/>
      <c r="AG274" s="400"/>
      <c r="AH274" s="400"/>
      <c r="AI274" s="400"/>
      <c r="AJ274" s="400"/>
      <c r="AK274" s="400"/>
      <c r="AL274" s="400"/>
      <c r="AM274" s="400"/>
      <c r="AN274" s="400"/>
      <c r="AO274" s="400"/>
      <c r="AP274" s="400"/>
      <c r="AQ274" s="400"/>
      <c r="AR274" s="400"/>
      <c r="AS274" s="400"/>
      <c r="AT274" s="400"/>
      <c r="AU274" s="400"/>
      <c r="AV274" s="400"/>
      <c r="AW274" s="400"/>
      <c r="AX274" s="400"/>
      <c r="AY274" s="400"/>
      <c r="AZ274" s="400"/>
      <c r="BA274" s="400"/>
      <c r="BB274" s="400"/>
    </row>
    <row r="275" spans="1:54" s="170" customFormat="1" ht="22.5" hidden="1" customHeight="1" x14ac:dyDescent="0.25">
      <c r="A275" s="587" t="s">
        <v>179</v>
      </c>
      <c r="B275" s="252"/>
      <c r="C275" s="509">
        <f>C276</f>
        <v>0</v>
      </c>
      <c r="D275" s="459">
        <f>SUM(D276:D276)</f>
        <v>0</v>
      </c>
      <c r="E275" s="459">
        <f>SUM(E276:E276)</f>
        <v>0</v>
      </c>
      <c r="F275" s="492" t="e">
        <f t="shared" si="122"/>
        <v>#DIV/0!</v>
      </c>
      <c r="G275" s="459">
        <f>SUM(G276:G276)</f>
        <v>0</v>
      </c>
      <c r="H275" s="459">
        <f>SUM(H276:H276)</f>
        <v>0</v>
      </c>
      <c r="I275" s="459" t="e">
        <f t="shared" si="98"/>
        <v>#DIV/0!</v>
      </c>
      <c r="J275" s="256">
        <f t="shared" si="121"/>
        <v>0</v>
      </c>
      <c r="K275" s="421">
        <f t="shared" si="119"/>
        <v>0</v>
      </c>
      <c r="L275" s="586"/>
      <c r="M275" s="421">
        <f t="shared" si="103"/>
        <v>0</v>
      </c>
      <c r="N275" s="169"/>
      <c r="O275" s="399"/>
      <c r="P275" s="399"/>
      <c r="Q275" s="399"/>
      <c r="R275" s="400"/>
      <c r="S275" s="400"/>
      <c r="T275" s="400"/>
      <c r="U275" s="400"/>
      <c r="V275" s="400"/>
      <c r="W275" s="400"/>
      <c r="X275" s="400"/>
      <c r="Y275" s="400"/>
      <c r="Z275" s="400"/>
      <c r="AA275" s="400"/>
      <c r="AB275" s="400"/>
      <c r="AC275" s="400"/>
      <c r="AD275" s="400"/>
      <c r="AE275" s="400"/>
      <c r="AF275" s="400"/>
      <c r="AG275" s="400"/>
      <c r="AH275" s="400"/>
      <c r="AI275" s="400"/>
      <c r="AJ275" s="400"/>
      <c r="AK275" s="400"/>
      <c r="AL275" s="400"/>
      <c r="AM275" s="400"/>
      <c r="AN275" s="400"/>
      <c r="AO275" s="400"/>
      <c r="AP275" s="400"/>
      <c r="AQ275" s="400"/>
      <c r="AR275" s="400"/>
      <c r="AS275" s="400"/>
      <c r="AT275" s="400"/>
      <c r="AU275" s="400"/>
      <c r="AV275" s="400"/>
      <c r="AW275" s="400"/>
      <c r="AX275" s="400"/>
      <c r="AY275" s="400"/>
      <c r="AZ275" s="400"/>
      <c r="BA275" s="400"/>
      <c r="BB275" s="400"/>
    </row>
    <row r="276" spans="1:54" s="170" customFormat="1" ht="51" hidden="1" customHeight="1" x14ac:dyDescent="0.25">
      <c r="A276" s="588" t="s">
        <v>180</v>
      </c>
      <c r="B276" s="250">
        <v>2260050</v>
      </c>
      <c r="C276" s="510"/>
      <c r="D276" s="460">
        <f>H276</f>
        <v>0</v>
      </c>
      <c r="E276" s="460">
        <f>C276-D276</f>
        <v>0</v>
      </c>
      <c r="F276" s="175" t="e">
        <f t="shared" si="122"/>
        <v>#DIV/0!</v>
      </c>
      <c r="G276" s="460"/>
      <c r="H276" s="460"/>
      <c r="I276" s="460" t="e">
        <f>H276/G276*100</f>
        <v>#DIV/0!</v>
      </c>
      <c r="J276" s="256">
        <f t="shared" si="121"/>
        <v>0</v>
      </c>
      <c r="K276" s="421">
        <f t="shared" si="119"/>
        <v>0</v>
      </c>
      <c r="L276" s="586"/>
      <c r="M276" s="421">
        <f t="shared" si="103"/>
        <v>0</v>
      </c>
      <c r="N276" s="169"/>
      <c r="O276" s="399"/>
      <c r="P276" s="399"/>
      <c r="Q276" s="399"/>
      <c r="R276" s="400"/>
      <c r="S276" s="400"/>
      <c r="T276" s="400"/>
      <c r="U276" s="400"/>
      <c r="V276" s="400"/>
      <c r="W276" s="400"/>
      <c r="X276" s="400"/>
      <c r="Y276" s="400"/>
      <c r="Z276" s="400"/>
      <c r="AA276" s="400"/>
      <c r="AB276" s="400"/>
      <c r="AC276" s="400"/>
      <c r="AD276" s="400"/>
      <c r="AE276" s="400"/>
      <c r="AF276" s="400"/>
      <c r="AG276" s="400"/>
      <c r="AH276" s="400"/>
      <c r="AI276" s="400"/>
      <c r="AJ276" s="400"/>
      <c r="AK276" s="400"/>
      <c r="AL276" s="400"/>
      <c r="AM276" s="400"/>
      <c r="AN276" s="400"/>
      <c r="AO276" s="400"/>
      <c r="AP276" s="400"/>
      <c r="AQ276" s="400"/>
      <c r="AR276" s="400"/>
      <c r="AS276" s="400"/>
      <c r="AT276" s="400"/>
      <c r="AU276" s="400"/>
      <c r="AV276" s="400"/>
      <c r="AW276" s="400"/>
      <c r="AX276" s="400"/>
      <c r="AY276" s="400"/>
      <c r="AZ276" s="400"/>
      <c r="BA276" s="400"/>
      <c r="BB276" s="400"/>
    </row>
    <row r="277" spans="1:54" s="170" customFormat="1" ht="26.25" hidden="1" customHeight="1" x14ac:dyDescent="0.25">
      <c r="A277" s="589" t="s">
        <v>181</v>
      </c>
      <c r="B277" s="234"/>
      <c r="C277" s="511">
        <f>C278+C285+C292</f>
        <v>0</v>
      </c>
      <c r="D277" s="461">
        <f>D278+D285+D292</f>
        <v>0</v>
      </c>
      <c r="E277" s="461">
        <f>E278+E285+E292</f>
        <v>0</v>
      </c>
      <c r="F277" s="490" t="e">
        <f t="shared" si="122"/>
        <v>#DIV/0!</v>
      </c>
      <c r="G277" s="461">
        <f>G278+G285+G292</f>
        <v>0</v>
      </c>
      <c r="H277" s="461">
        <f>H278+H285+H292</f>
        <v>0</v>
      </c>
      <c r="I277" s="461" t="e">
        <f t="shared" ref="I277:I299" si="123">H277/G277*100</f>
        <v>#DIV/0!</v>
      </c>
      <c r="J277" s="256">
        <f t="shared" si="121"/>
        <v>0</v>
      </c>
      <c r="K277" s="421">
        <f t="shared" si="119"/>
        <v>0</v>
      </c>
      <c r="L277" s="586"/>
      <c r="M277" s="421">
        <f t="shared" si="103"/>
        <v>0</v>
      </c>
      <c r="N277" s="169"/>
      <c r="O277" s="399"/>
      <c r="P277" s="399"/>
      <c r="Q277" s="399"/>
      <c r="R277" s="400"/>
      <c r="S277" s="400"/>
      <c r="T277" s="400"/>
      <c r="U277" s="400"/>
      <c r="V277" s="400"/>
      <c r="W277" s="400"/>
      <c r="X277" s="400"/>
      <c r="Y277" s="400"/>
      <c r="Z277" s="400"/>
      <c r="AA277" s="400"/>
      <c r="AB277" s="400"/>
      <c r="AC277" s="400"/>
      <c r="AD277" s="400"/>
      <c r="AE277" s="400"/>
      <c r="AF277" s="400"/>
      <c r="AG277" s="400"/>
      <c r="AH277" s="400"/>
      <c r="AI277" s="400"/>
      <c r="AJ277" s="400"/>
      <c r="AK277" s="400"/>
      <c r="AL277" s="400"/>
      <c r="AM277" s="400"/>
      <c r="AN277" s="400"/>
      <c r="AO277" s="400"/>
      <c r="AP277" s="400"/>
      <c r="AQ277" s="400"/>
      <c r="AR277" s="400"/>
      <c r="AS277" s="400"/>
      <c r="AT277" s="400"/>
      <c r="AU277" s="400"/>
      <c r="AV277" s="400"/>
      <c r="AW277" s="400"/>
      <c r="AX277" s="400"/>
      <c r="AY277" s="400"/>
      <c r="AZ277" s="400"/>
      <c r="BA277" s="400"/>
      <c r="BB277" s="400"/>
    </row>
    <row r="278" spans="1:54" s="170" customFormat="1" ht="24" hidden="1" customHeight="1" x14ac:dyDescent="0.25">
      <c r="A278" s="585" t="s">
        <v>182</v>
      </c>
      <c r="B278" s="251" t="s">
        <v>220</v>
      </c>
      <c r="C278" s="512">
        <f>C279+C282</f>
        <v>0</v>
      </c>
      <c r="D278" s="458">
        <f>D279+D282</f>
        <v>0</v>
      </c>
      <c r="E278" s="458">
        <f>E279+E282</f>
        <v>0</v>
      </c>
      <c r="F278" s="491" t="e">
        <f t="shared" si="122"/>
        <v>#DIV/0!</v>
      </c>
      <c r="G278" s="458">
        <f>G279+G282</f>
        <v>0</v>
      </c>
      <c r="H278" s="458">
        <f>H279+H282</f>
        <v>0</v>
      </c>
      <c r="I278" s="458" t="e">
        <f t="shared" si="123"/>
        <v>#DIV/0!</v>
      </c>
      <c r="J278" s="256">
        <f t="shared" si="121"/>
        <v>0</v>
      </c>
      <c r="K278" s="421">
        <f t="shared" si="119"/>
        <v>0</v>
      </c>
      <c r="L278" s="586"/>
      <c r="M278" s="421">
        <f t="shared" si="103"/>
        <v>0</v>
      </c>
      <c r="N278" s="169"/>
      <c r="O278" s="399"/>
      <c r="P278" s="399"/>
      <c r="Q278" s="399"/>
      <c r="R278" s="400"/>
      <c r="S278" s="400"/>
      <c r="T278" s="400"/>
      <c r="U278" s="400"/>
      <c r="V278" s="400"/>
      <c r="W278" s="400"/>
      <c r="X278" s="400"/>
      <c r="Y278" s="400"/>
      <c r="Z278" s="400"/>
      <c r="AA278" s="400"/>
      <c r="AB278" s="400"/>
      <c r="AC278" s="400"/>
      <c r="AD278" s="400"/>
      <c r="AE278" s="400"/>
      <c r="AF278" s="400"/>
      <c r="AG278" s="400"/>
      <c r="AH278" s="400"/>
      <c r="AI278" s="400"/>
      <c r="AJ278" s="400"/>
      <c r="AK278" s="400"/>
      <c r="AL278" s="400"/>
      <c r="AM278" s="400"/>
      <c r="AN278" s="400"/>
      <c r="AO278" s="400"/>
      <c r="AP278" s="400"/>
      <c r="AQ278" s="400"/>
      <c r="AR278" s="400"/>
      <c r="AS278" s="400"/>
      <c r="AT278" s="400"/>
      <c r="AU278" s="400"/>
      <c r="AV278" s="400"/>
      <c r="AW278" s="400"/>
      <c r="AX278" s="400"/>
      <c r="AY278" s="400"/>
      <c r="AZ278" s="400"/>
      <c r="BA278" s="400"/>
      <c r="BB278" s="400"/>
    </row>
    <row r="279" spans="1:54" s="170" customFormat="1" ht="24.75" hidden="1" customHeight="1" x14ac:dyDescent="0.25">
      <c r="A279" s="587" t="s">
        <v>179</v>
      </c>
      <c r="B279" s="252"/>
      <c r="C279" s="513">
        <f>SUM(C280:C281)</f>
        <v>0</v>
      </c>
      <c r="D279" s="459">
        <f>SUM(D280:D281)</f>
        <v>0</v>
      </c>
      <c r="E279" s="459">
        <f>SUM(E280:E281)</f>
        <v>0</v>
      </c>
      <c r="F279" s="492" t="e">
        <f t="shared" si="122"/>
        <v>#DIV/0!</v>
      </c>
      <c r="G279" s="459">
        <f>SUM(G280:G281)</f>
        <v>0</v>
      </c>
      <c r="H279" s="459">
        <f>SUM(H280:H281)</f>
        <v>0</v>
      </c>
      <c r="I279" s="459" t="e">
        <f t="shared" si="123"/>
        <v>#DIV/0!</v>
      </c>
      <c r="J279" s="256">
        <f t="shared" si="121"/>
        <v>0</v>
      </c>
      <c r="K279" s="421">
        <f t="shared" si="119"/>
        <v>0</v>
      </c>
      <c r="L279" s="586"/>
      <c r="M279" s="421">
        <f t="shared" si="103"/>
        <v>0</v>
      </c>
      <c r="N279" s="169"/>
      <c r="O279" s="399"/>
      <c r="P279" s="399"/>
      <c r="Q279" s="399"/>
      <c r="R279" s="400"/>
      <c r="S279" s="400"/>
      <c r="T279" s="400"/>
      <c r="U279" s="400"/>
      <c r="V279" s="400"/>
      <c r="W279" s="400"/>
      <c r="X279" s="400"/>
      <c r="Y279" s="400"/>
      <c r="Z279" s="400"/>
      <c r="AA279" s="400"/>
      <c r="AB279" s="400"/>
      <c r="AC279" s="400"/>
      <c r="AD279" s="400"/>
      <c r="AE279" s="400"/>
      <c r="AF279" s="400"/>
      <c r="AG279" s="400"/>
      <c r="AH279" s="400"/>
      <c r="AI279" s="400"/>
      <c r="AJ279" s="400"/>
      <c r="AK279" s="400"/>
      <c r="AL279" s="400"/>
      <c r="AM279" s="400"/>
      <c r="AN279" s="400"/>
      <c r="AO279" s="400"/>
      <c r="AP279" s="400"/>
      <c r="AQ279" s="400"/>
      <c r="AR279" s="400"/>
      <c r="AS279" s="400"/>
      <c r="AT279" s="400"/>
      <c r="AU279" s="400"/>
      <c r="AV279" s="400"/>
      <c r="AW279" s="400"/>
      <c r="AX279" s="400"/>
      <c r="AY279" s="400"/>
      <c r="AZ279" s="400"/>
      <c r="BA279" s="400"/>
      <c r="BB279" s="400"/>
    </row>
    <row r="280" spans="1:54" s="170" customFormat="1" ht="26.25" hidden="1" customHeight="1" x14ac:dyDescent="0.25">
      <c r="A280" s="590" t="s">
        <v>125</v>
      </c>
      <c r="B280" s="250" t="s">
        <v>189</v>
      </c>
      <c r="C280" s="510"/>
      <c r="D280" s="462">
        <f>H280</f>
        <v>0</v>
      </c>
      <c r="E280" s="462">
        <f>C280-D280</f>
        <v>0</v>
      </c>
      <c r="F280" s="175" t="e">
        <f t="shared" si="122"/>
        <v>#DIV/0!</v>
      </c>
      <c r="G280" s="462"/>
      <c r="H280" s="462"/>
      <c r="I280" s="462" t="e">
        <f t="shared" si="123"/>
        <v>#DIV/0!</v>
      </c>
      <c r="J280" s="256">
        <f t="shared" si="121"/>
        <v>0</v>
      </c>
      <c r="K280" s="421">
        <f t="shared" si="119"/>
        <v>0</v>
      </c>
      <c r="L280" s="586"/>
      <c r="M280" s="421">
        <f t="shared" si="103"/>
        <v>0</v>
      </c>
      <c r="N280" s="169"/>
      <c r="O280" s="399"/>
      <c r="P280" s="399"/>
      <c r="Q280" s="399"/>
      <c r="R280" s="400"/>
      <c r="S280" s="400"/>
      <c r="T280" s="400"/>
      <c r="U280" s="400"/>
      <c r="V280" s="400"/>
      <c r="W280" s="400"/>
      <c r="X280" s="400"/>
      <c r="Y280" s="400"/>
      <c r="Z280" s="400"/>
      <c r="AA280" s="400"/>
      <c r="AB280" s="400"/>
      <c r="AC280" s="400"/>
      <c r="AD280" s="400"/>
      <c r="AE280" s="400"/>
      <c r="AF280" s="400"/>
      <c r="AG280" s="400"/>
      <c r="AH280" s="400"/>
      <c r="AI280" s="400"/>
      <c r="AJ280" s="400"/>
      <c r="AK280" s="400"/>
      <c r="AL280" s="400"/>
      <c r="AM280" s="400"/>
      <c r="AN280" s="400"/>
      <c r="AO280" s="400"/>
      <c r="AP280" s="400"/>
      <c r="AQ280" s="400"/>
      <c r="AR280" s="400"/>
      <c r="AS280" s="400"/>
      <c r="AT280" s="400"/>
      <c r="AU280" s="400"/>
      <c r="AV280" s="400"/>
      <c r="AW280" s="400"/>
      <c r="AX280" s="400"/>
      <c r="AY280" s="400"/>
      <c r="AZ280" s="400"/>
      <c r="BA280" s="400"/>
      <c r="BB280" s="400"/>
    </row>
    <row r="281" spans="1:54" s="170" customFormat="1" ht="29.25" hidden="1" customHeight="1" x14ac:dyDescent="0.25">
      <c r="A281" s="590" t="s">
        <v>127</v>
      </c>
      <c r="B281" s="250" t="s">
        <v>190</v>
      </c>
      <c r="C281" s="510"/>
      <c r="D281" s="462">
        <f>H281</f>
        <v>0</v>
      </c>
      <c r="E281" s="462">
        <f>C281-D281</f>
        <v>0</v>
      </c>
      <c r="F281" s="175" t="e">
        <f t="shared" si="122"/>
        <v>#DIV/0!</v>
      </c>
      <c r="G281" s="462"/>
      <c r="H281" s="462"/>
      <c r="I281" s="462" t="e">
        <f t="shared" si="123"/>
        <v>#DIV/0!</v>
      </c>
      <c r="J281" s="256">
        <f t="shared" si="121"/>
        <v>0</v>
      </c>
      <c r="K281" s="421">
        <f t="shared" si="119"/>
        <v>0</v>
      </c>
      <c r="L281" s="586"/>
      <c r="M281" s="421">
        <f t="shared" si="103"/>
        <v>0</v>
      </c>
      <c r="N281" s="169"/>
      <c r="O281" s="399"/>
      <c r="P281" s="399"/>
      <c r="Q281" s="399"/>
      <c r="R281" s="400"/>
      <c r="S281" s="400"/>
      <c r="T281" s="400"/>
      <c r="U281" s="400"/>
      <c r="V281" s="400"/>
      <c r="W281" s="400"/>
      <c r="X281" s="400"/>
      <c r="Y281" s="400"/>
      <c r="Z281" s="400"/>
      <c r="AA281" s="400"/>
      <c r="AB281" s="400"/>
      <c r="AC281" s="400"/>
      <c r="AD281" s="400"/>
      <c r="AE281" s="400"/>
      <c r="AF281" s="400"/>
      <c r="AG281" s="400"/>
      <c r="AH281" s="400"/>
      <c r="AI281" s="400"/>
      <c r="AJ281" s="400"/>
      <c r="AK281" s="400"/>
      <c r="AL281" s="400"/>
      <c r="AM281" s="400"/>
      <c r="AN281" s="400"/>
      <c r="AO281" s="400"/>
      <c r="AP281" s="400"/>
      <c r="AQ281" s="400"/>
      <c r="AR281" s="400"/>
      <c r="AS281" s="400"/>
      <c r="AT281" s="400"/>
      <c r="AU281" s="400"/>
      <c r="AV281" s="400"/>
      <c r="AW281" s="400"/>
      <c r="AX281" s="400"/>
      <c r="AY281" s="400"/>
      <c r="AZ281" s="400"/>
      <c r="BA281" s="400"/>
      <c r="BB281" s="400"/>
    </row>
    <row r="282" spans="1:54" s="170" customFormat="1" ht="22.5" hidden="1" customHeight="1" x14ac:dyDescent="0.25">
      <c r="A282" s="587" t="s">
        <v>179</v>
      </c>
      <c r="B282" s="252"/>
      <c r="C282" s="509">
        <f t="shared" ref="C282:H282" si="124">SUM(C283:C284)</f>
        <v>0</v>
      </c>
      <c r="D282" s="459">
        <f t="shared" si="124"/>
        <v>0</v>
      </c>
      <c r="E282" s="459">
        <f t="shared" si="124"/>
        <v>0</v>
      </c>
      <c r="F282" s="492" t="e">
        <f t="shared" si="122"/>
        <v>#DIV/0!</v>
      </c>
      <c r="G282" s="459">
        <f t="shared" si="124"/>
        <v>0</v>
      </c>
      <c r="H282" s="459">
        <f t="shared" si="124"/>
        <v>0</v>
      </c>
      <c r="I282" s="459" t="e">
        <f t="shared" si="123"/>
        <v>#DIV/0!</v>
      </c>
      <c r="J282" s="256">
        <f t="shared" si="121"/>
        <v>0</v>
      </c>
      <c r="K282" s="421">
        <f t="shared" si="119"/>
        <v>0</v>
      </c>
      <c r="L282" s="586"/>
      <c r="M282" s="421">
        <f t="shared" si="103"/>
        <v>0</v>
      </c>
      <c r="N282" s="169"/>
      <c r="O282" s="399"/>
      <c r="P282" s="399"/>
      <c r="Q282" s="399"/>
      <c r="R282" s="400"/>
      <c r="S282" s="400"/>
      <c r="T282" s="400"/>
      <c r="U282" s="400"/>
      <c r="V282" s="400"/>
      <c r="W282" s="400"/>
      <c r="X282" s="400"/>
      <c r="Y282" s="400"/>
      <c r="Z282" s="400"/>
      <c r="AA282" s="400"/>
      <c r="AB282" s="400"/>
      <c r="AC282" s="400"/>
      <c r="AD282" s="400"/>
      <c r="AE282" s="400"/>
      <c r="AF282" s="400"/>
      <c r="AG282" s="400"/>
      <c r="AH282" s="400"/>
      <c r="AI282" s="400"/>
      <c r="AJ282" s="400"/>
      <c r="AK282" s="400"/>
      <c r="AL282" s="400"/>
      <c r="AM282" s="400"/>
      <c r="AN282" s="400"/>
      <c r="AO282" s="400"/>
      <c r="AP282" s="400"/>
      <c r="AQ282" s="400"/>
      <c r="AR282" s="400"/>
      <c r="AS282" s="400"/>
      <c r="AT282" s="400"/>
      <c r="AU282" s="400"/>
      <c r="AV282" s="400"/>
      <c r="AW282" s="400"/>
      <c r="AX282" s="400"/>
      <c r="AY282" s="400"/>
      <c r="AZ282" s="400"/>
      <c r="BA282" s="400"/>
      <c r="BB282" s="400"/>
    </row>
    <row r="283" spans="1:54" s="170" customFormat="1" ht="45" hidden="1" customHeight="1" x14ac:dyDescent="0.25">
      <c r="A283" s="588" t="s">
        <v>183</v>
      </c>
      <c r="B283" s="250">
        <v>2261000</v>
      </c>
      <c r="C283" s="510"/>
      <c r="D283" s="460">
        <f>H283</f>
        <v>0</v>
      </c>
      <c r="E283" s="460">
        <f>C283-D283</f>
        <v>0</v>
      </c>
      <c r="F283" s="175" t="e">
        <f t="shared" si="122"/>
        <v>#DIV/0!</v>
      </c>
      <c r="G283" s="460"/>
      <c r="H283" s="460"/>
      <c r="I283" s="460" t="e">
        <f t="shared" si="123"/>
        <v>#DIV/0!</v>
      </c>
      <c r="J283" s="256">
        <f t="shared" si="121"/>
        <v>0</v>
      </c>
      <c r="K283" s="421">
        <f t="shared" si="119"/>
        <v>0</v>
      </c>
      <c r="L283" s="586"/>
      <c r="M283" s="421">
        <f t="shared" si="103"/>
        <v>0</v>
      </c>
      <c r="N283" s="169"/>
      <c r="O283" s="399"/>
      <c r="P283" s="399"/>
      <c r="Q283" s="399"/>
      <c r="R283" s="400"/>
      <c r="S283" s="400"/>
      <c r="T283" s="400"/>
      <c r="U283" s="400"/>
      <c r="V283" s="400"/>
      <c r="W283" s="400"/>
      <c r="X283" s="400"/>
      <c r="Y283" s="400"/>
      <c r="Z283" s="400"/>
      <c r="AA283" s="400"/>
      <c r="AB283" s="400"/>
      <c r="AC283" s="400"/>
      <c r="AD283" s="400"/>
      <c r="AE283" s="400"/>
      <c r="AF283" s="400"/>
      <c r="AG283" s="400"/>
      <c r="AH283" s="400"/>
      <c r="AI283" s="400"/>
      <c r="AJ283" s="400"/>
      <c r="AK283" s="400"/>
      <c r="AL283" s="400"/>
      <c r="AM283" s="400"/>
      <c r="AN283" s="400"/>
      <c r="AO283" s="400"/>
      <c r="AP283" s="400"/>
      <c r="AQ283" s="400"/>
      <c r="AR283" s="400"/>
      <c r="AS283" s="400"/>
      <c r="AT283" s="400"/>
      <c r="AU283" s="400"/>
      <c r="AV283" s="400"/>
      <c r="AW283" s="400"/>
      <c r="AX283" s="400"/>
      <c r="AY283" s="400"/>
      <c r="AZ283" s="400"/>
      <c r="BA283" s="400"/>
      <c r="BB283" s="400"/>
    </row>
    <row r="284" spans="1:54" s="170" customFormat="1" ht="36.75" hidden="1" customHeight="1" x14ac:dyDescent="0.25">
      <c r="A284" s="588" t="s">
        <v>128</v>
      </c>
      <c r="B284" s="250" t="s">
        <v>175</v>
      </c>
      <c r="C284" s="510"/>
      <c r="D284" s="460">
        <f>H284</f>
        <v>0</v>
      </c>
      <c r="E284" s="460">
        <f>C284-D284</f>
        <v>0</v>
      </c>
      <c r="F284" s="175" t="e">
        <f t="shared" si="122"/>
        <v>#DIV/0!</v>
      </c>
      <c r="G284" s="460"/>
      <c r="H284" s="460"/>
      <c r="I284" s="460" t="e">
        <f t="shared" si="123"/>
        <v>#DIV/0!</v>
      </c>
      <c r="J284" s="256">
        <f t="shared" si="121"/>
        <v>0</v>
      </c>
      <c r="K284" s="421">
        <f t="shared" si="119"/>
        <v>0</v>
      </c>
      <c r="L284" s="586"/>
      <c r="M284" s="421">
        <f t="shared" si="103"/>
        <v>0</v>
      </c>
      <c r="N284" s="169"/>
      <c r="O284" s="399"/>
      <c r="P284" s="399"/>
      <c r="Q284" s="399"/>
      <c r="R284" s="400"/>
      <c r="S284" s="400"/>
      <c r="T284" s="400"/>
      <c r="U284" s="400"/>
      <c r="V284" s="400"/>
      <c r="W284" s="400"/>
      <c r="X284" s="400"/>
      <c r="Y284" s="400"/>
      <c r="Z284" s="400"/>
      <c r="AA284" s="400"/>
      <c r="AB284" s="400"/>
      <c r="AC284" s="400"/>
      <c r="AD284" s="400"/>
      <c r="AE284" s="400"/>
      <c r="AF284" s="400"/>
      <c r="AG284" s="400"/>
      <c r="AH284" s="400"/>
      <c r="AI284" s="400"/>
      <c r="AJ284" s="400"/>
      <c r="AK284" s="400"/>
      <c r="AL284" s="400"/>
      <c r="AM284" s="400"/>
      <c r="AN284" s="400"/>
      <c r="AO284" s="400"/>
      <c r="AP284" s="400"/>
      <c r="AQ284" s="400"/>
      <c r="AR284" s="400"/>
      <c r="AS284" s="400"/>
      <c r="AT284" s="400"/>
      <c r="AU284" s="400"/>
      <c r="AV284" s="400"/>
      <c r="AW284" s="400"/>
      <c r="AX284" s="400"/>
      <c r="AY284" s="400"/>
      <c r="AZ284" s="400"/>
      <c r="BA284" s="400"/>
      <c r="BB284" s="400"/>
    </row>
    <row r="285" spans="1:54" s="170" customFormat="1" ht="22.5" hidden="1" customHeight="1" x14ac:dyDescent="0.25">
      <c r="A285" s="585" t="s">
        <v>178</v>
      </c>
      <c r="B285" s="251" t="s">
        <v>171</v>
      </c>
      <c r="C285" s="514">
        <f>C286+C290</f>
        <v>0</v>
      </c>
      <c r="D285" s="463">
        <f>D286+D290</f>
        <v>0</v>
      </c>
      <c r="E285" s="463">
        <f>E286+E290</f>
        <v>0</v>
      </c>
      <c r="F285" s="491" t="e">
        <f t="shared" si="122"/>
        <v>#DIV/0!</v>
      </c>
      <c r="G285" s="463">
        <f>G286+G290</f>
        <v>0</v>
      </c>
      <c r="H285" s="463">
        <f>H286+H290</f>
        <v>0</v>
      </c>
      <c r="I285" s="463" t="e">
        <f t="shared" si="123"/>
        <v>#DIV/0!</v>
      </c>
      <c r="J285" s="256">
        <f t="shared" si="121"/>
        <v>0</v>
      </c>
      <c r="K285" s="421">
        <f t="shared" si="119"/>
        <v>0</v>
      </c>
      <c r="L285" s="586"/>
      <c r="M285" s="421">
        <f t="shared" si="103"/>
        <v>0</v>
      </c>
      <c r="N285" s="169"/>
      <c r="O285" s="399"/>
      <c r="P285" s="399"/>
      <c r="Q285" s="399"/>
      <c r="R285" s="400"/>
      <c r="S285" s="400"/>
      <c r="T285" s="400"/>
      <c r="U285" s="400"/>
      <c r="V285" s="400"/>
      <c r="W285" s="400"/>
      <c r="X285" s="400"/>
      <c r="Y285" s="400"/>
      <c r="Z285" s="400"/>
      <c r="AA285" s="400"/>
      <c r="AB285" s="400"/>
      <c r="AC285" s="400"/>
      <c r="AD285" s="400"/>
      <c r="AE285" s="400"/>
      <c r="AF285" s="400"/>
      <c r="AG285" s="400"/>
      <c r="AH285" s="400"/>
      <c r="AI285" s="400"/>
      <c r="AJ285" s="400"/>
      <c r="AK285" s="400"/>
      <c r="AL285" s="400"/>
      <c r="AM285" s="400"/>
      <c r="AN285" s="400"/>
      <c r="AO285" s="400"/>
      <c r="AP285" s="400"/>
      <c r="AQ285" s="400"/>
      <c r="AR285" s="400"/>
      <c r="AS285" s="400"/>
      <c r="AT285" s="400"/>
      <c r="AU285" s="400"/>
      <c r="AV285" s="400"/>
      <c r="AW285" s="400"/>
      <c r="AX285" s="400"/>
      <c r="AY285" s="400"/>
      <c r="AZ285" s="400"/>
      <c r="BA285" s="400"/>
      <c r="BB285" s="400"/>
    </row>
    <row r="286" spans="1:54" s="170" customFormat="1" ht="24" hidden="1" customHeight="1" x14ac:dyDescent="0.25">
      <c r="A286" s="587" t="s">
        <v>15</v>
      </c>
      <c r="B286" s="252"/>
      <c r="C286" s="509">
        <f>SUM(C287:C289)</f>
        <v>0</v>
      </c>
      <c r="D286" s="459">
        <f>SUM(D287:D289)</f>
        <v>0</v>
      </c>
      <c r="E286" s="459">
        <f>SUM(E287:E289)</f>
        <v>0</v>
      </c>
      <c r="F286" s="492" t="e">
        <f t="shared" si="122"/>
        <v>#DIV/0!</v>
      </c>
      <c r="G286" s="459">
        <f>SUM(G287:G289)</f>
        <v>0</v>
      </c>
      <c r="H286" s="459">
        <f>SUM(H287:H289)</f>
        <v>0</v>
      </c>
      <c r="I286" s="459" t="e">
        <f t="shared" si="123"/>
        <v>#DIV/0!</v>
      </c>
      <c r="J286" s="256">
        <f t="shared" si="121"/>
        <v>0</v>
      </c>
      <c r="K286" s="421">
        <f t="shared" si="119"/>
        <v>0</v>
      </c>
      <c r="L286" s="586"/>
      <c r="M286" s="421">
        <f t="shared" si="103"/>
        <v>0</v>
      </c>
      <c r="N286" s="169"/>
      <c r="O286" s="399"/>
      <c r="P286" s="399"/>
      <c r="Q286" s="399"/>
      <c r="R286" s="400"/>
      <c r="S286" s="400"/>
      <c r="T286" s="400"/>
      <c r="U286" s="400"/>
      <c r="V286" s="400"/>
      <c r="W286" s="400"/>
      <c r="X286" s="400"/>
      <c r="Y286" s="400"/>
      <c r="Z286" s="400"/>
      <c r="AA286" s="400"/>
      <c r="AB286" s="400"/>
      <c r="AC286" s="400"/>
      <c r="AD286" s="400"/>
      <c r="AE286" s="400"/>
      <c r="AF286" s="400"/>
      <c r="AG286" s="400"/>
      <c r="AH286" s="400"/>
      <c r="AI286" s="400"/>
      <c r="AJ286" s="400"/>
      <c r="AK286" s="400"/>
      <c r="AL286" s="400"/>
      <c r="AM286" s="400"/>
      <c r="AN286" s="400"/>
      <c r="AO286" s="400"/>
      <c r="AP286" s="400"/>
      <c r="AQ286" s="400"/>
      <c r="AR286" s="400"/>
      <c r="AS286" s="400"/>
      <c r="AT286" s="400"/>
      <c r="AU286" s="400"/>
      <c r="AV286" s="400"/>
      <c r="AW286" s="400"/>
      <c r="AX286" s="400"/>
      <c r="AY286" s="400"/>
      <c r="AZ286" s="400"/>
      <c r="BA286" s="400"/>
      <c r="BB286" s="400"/>
    </row>
    <row r="287" spans="1:54" s="170" customFormat="1" ht="43.5" hidden="1" customHeight="1" x14ac:dyDescent="0.25">
      <c r="A287" s="590" t="s">
        <v>184</v>
      </c>
      <c r="B287" s="250">
        <v>2260019</v>
      </c>
      <c r="C287" s="510"/>
      <c r="D287" s="464">
        <f>H287</f>
        <v>0</v>
      </c>
      <c r="E287" s="464">
        <f>C287-D287</f>
        <v>0</v>
      </c>
      <c r="F287" s="175" t="e">
        <f t="shared" si="122"/>
        <v>#DIV/0!</v>
      </c>
      <c r="G287" s="464"/>
      <c r="H287" s="464"/>
      <c r="I287" s="464" t="e">
        <f t="shared" si="123"/>
        <v>#DIV/0!</v>
      </c>
      <c r="J287" s="256">
        <f t="shared" si="121"/>
        <v>0</v>
      </c>
      <c r="K287" s="421">
        <f t="shared" si="119"/>
        <v>0</v>
      </c>
      <c r="L287" s="586"/>
      <c r="M287" s="421">
        <f t="shared" si="103"/>
        <v>0</v>
      </c>
      <c r="N287" s="169"/>
      <c r="O287" s="399"/>
      <c r="P287" s="399"/>
      <c r="Q287" s="399"/>
      <c r="R287" s="400"/>
      <c r="S287" s="400"/>
      <c r="T287" s="400"/>
      <c r="U287" s="400"/>
      <c r="V287" s="400"/>
      <c r="W287" s="400"/>
      <c r="X287" s="400"/>
      <c r="Y287" s="400"/>
      <c r="Z287" s="400"/>
      <c r="AA287" s="400"/>
      <c r="AB287" s="400"/>
      <c r="AC287" s="400"/>
      <c r="AD287" s="400"/>
      <c r="AE287" s="400"/>
      <c r="AF287" s="400"/>
      <c r="AG287" s="400"/>
      <c r="AH287" s="400"/>
      <c r="AI287" s="400"/>
      <c r="AJ287" s="400"/>
      <c r="AK287" s="400"/>
      <c r="AL287" s="400"/>
      <c r="AM287" s="400"/>
      <c r="AN287" s="400"/>
      <c r="AO287" s="400"/>
      <c r="AP287" s="400"/>
      <c r="AQ287" s="400"/>
      <c r="AR287" s="400"/>
      <c r="AS287" s="400"/>
      <c r="AT287" s="400"/>
      <c r="AU287" s="400"/>
      <c r="AV287" s="400"/>
      <c r="AW287" s="400"/>
      <c r="AX287" s="400"/>
      <c r="AY287" s="400"/>
      <c r="AZ287" s="400"/>
      <c r="BA287" s="400"/>
      <c r="BB287" s="400"/>
    </row>
    <row r="288" spans="1:54" s="170" customFormat="1" ht="51" hidden="1" customHeight="1" x14ac:dyDescent="0.25">
      <c r="A288" s="588" t="s">
        <v>180</v>
      </c>
      <c r="B288" s="250">
        <v>2260050</v>
      </c>
      <c r="C288" s="510"/>
      <c r="D288" s="464">
        <f>H288</f>
        <v>0</v>
      </c>
      <c r="E288" s="464">
        <f>C288-D288</f>
        <v>0</v>
      </c>
      <c r="F288" s="175" t="e">
        <f t="shared" si="122"/>
        <v>#DIV/0!</v>
      </c>
      <c r="G288" s="464"/>
      <c r="H288" s="464"/>
      <c r="I288" s="464" t="e">
        <f t="shared" si="123"/>
        <v>#DIV/0!</v>
      </c>
      <c r="J288" s="256">
        <f t="shared" si="121"/>
        <v>0</v>
      </c>
      <c r="K288" s="421">
        <f t="shared" si="119"/>
        <v>0</v>
      </c>
      <c r="L288" s="586"/>
      <c r="M288" s="421">
        <f t="shared" si="103"/>
        <v>0</v>
      </c>
      <c r="N288" s="169"/>
      <c r="O288" s="399"/>
      <c r="P288" s="399"/>
      <c r="Q288" s="399"/>
      <c r="R288" s="400"/>
      <c r="S288" s="400"/>
      <c r="T288" s="400"/>
      <c r="U288" s="400"/>
      <c r="V288" s="400"/>
      <c r="W288" s="400"/>
      <c r="X288" s="400"/>
      <c r="Y288" s="400"/>
      <c r="Z288" s="400"/>
      <c r="AA288" s="400"/>
      <c r="AB288" s="400"/>
      <c r="AC288" s="400"/>
      <c r="AD288" s="400"/>
      <c r="AE288" s="400"/>
      <c r="AF288" s="400"/>
      <c r="AG288" s="400"/>
      <c r="AH288" s="400"/>
      <c r="AI288" s="400"/>
      <c r="AJ288" s="400"/>
      <c r="AK288" s="400"/>
      <c r="AL288" s="400"/>
      <c r="AM288" s="400"/>
      <c r="AN288" s="400"/>
      <c r="AO288" s="400"/>
      <c r="AP288" s="400"/>
      <c r="AQ288" s="400"/>
      <c r="AR288" s="400"/>
      <c r="AS288" s="400"/>
      <c r="AT288" s="400"/>
      <c r="AU288" s="400"/>
      <c r="AV288" s="400"/>
      <c r="AW288" s="400"/>
      <c r="AX288" s="400"/>
      <c r="AY288" s="400"/>
      <c r="AZ288" s="400"/>
      <c r="BA288" s="400"/>
      <c r="BB288" s="400"/>
    </row>
    <row r="289" spans="1:961" s="170" customFormat="1" ht="23.25" hidden="1" customHeight="1" x14ac:dyDescent="0.25">
      <c r="A289" s="590" t="s">
        <v>120</v>
      </c>
      <c r="B289" s="250">
        <v>2260382</v>
      </c>
      <c r="C289" s="510"/>
      <c r="D289" s="464">
        <f>H289</f>
        <v>0</v>
      </c>
      <c r="E289" s="464">
        <f>C289-D289</f>
        <v>0</v>
      </c>
      <c r="F289" s="175" t="e">
        <f t="shared" si="122"/>
        <v>#DIV/0!</v>
      </c>
      <c r="G289" s="464"/>
      <c r="H289" s="464"/>
      <c r="I289" s="464" t="e">
        <f t="shared" si="123"/>
        <v>#DIV/0!</v>
      </c>
      <c r="J289" s="256">
        <f t="shared" si="121"/>
        <v>0</v>
      </c>
      <c r="K289" s="421">
        <f t="shared" si="119"/>
        <v>0</v>
      </c>
      <c r="L289" s="586"/>
      <c r="M289" s="421">
        <f t="shared" si="103"/>
        <v>0</v>
      </c>
      <c r="N289" s="169"/>
      <c r="O289" s="399"/>
      <c r="P289" s="399"/>
      <c r="Q289" s="399"/>
      <c r="R289" s="400"/>
      <c r="S289" s="400"/>
      <c r="T289" s="400"/>
      <c r="U289" s="400"/>
      <c r="V289" s="400"/>
      <c r="W289" s="400"/>
      <c r="X289" s="400"/>
      <c r="Y289" s="400"/>
      <c r="Z289" s="400"/>
      <c r="AA289" s="400"/>
      <c r="AB289" s="400"/>
      <c r="AC289" s="400"/>
      <c r="AD289" s="400"/>
      <c r="AE289" s="400"/>
      <c r="AF289" s="400"/>
      <c r="AG289" s="400"/>
      <c r="AH289" s="400"/>
      <c r="AI289" s="400"/>
      <c r="AJ289" s="400"/>
      <c r="AK289" s="400"/>
      <c r="AL289" s="400"/>
      <c r="AM289" s="400"/>
      <c r="AN289" s="400"/>
      <c r="AO289" s="400"/>
      <c r="AP289" s="400"/>
      <c r="AQ289" s="400"/>
      <c r="AR289" s="400"/>
      <c r="AS289" s="400"/>
      <c r="AT289" s="400"/>
      <c r="AU289" s="400"/>
      <c r="AV289" s="400"/>
      <c r="AW289" s="400"/>
      <c r="AX289" s="400"/>
      <c r="AY289" s="400"/>
      <c r="AZ289" s="400"/>
      <c r="BA289" s="400"/>
      <c r="BB289" s="400"/>
    </row>
    <row r="290" spans="1:961" s="170" customFormat="1" ht="29.25" hidden="1" customHeight="1" x14ac:dyDescent="0.25">
      <c r="A290" s="591" t="s">
        <v>185</v>
      </c>
      <c r="B290" s="252"/>
      <c r="C290" s="515">
        <f>C291</f>
        <v>0</v>
      </c>
      <c r="D290" s="465">
        <f>D291</f>
        <v>0</v>
      </c>
      <c r="E290" s="465">
        <f>E291</f>
        <v>0</v>
      </c>
      <c r="F290" s="492" t="e">
        <f t="shared" si="122"/>
        <v>#DIV/0!</v>
      </c>
      <c r="G290" s="465">
        <f>G291</f>
        <v>0</v>
      </c>
      <c r="H290" s="465">
        <f>H291</f>
        <v>0</v>
      </c>
      <c r="I290" s="465" t="e">
        <f t="shared" si="123"/>
        <v>#DIV/0!</v>
      </c>
      <c r="J290" s="256">
        <f t="shared" si="121"/>
        <v>0</v>
      </c>
      <c r="K290" s="421">
        <f t="shared" si="119"/>
        <v>0</v>
      </c>
      <c r="L290" s="586"/>
      <c r="M290" s="421">
        <f t="shared" si="103"/>
        <v>0</v>
      </c>
      <c r="N290" s="169"/>
      <c r="O290" s="399"/>
      <c r="P290" s="399"/>
      <c r="Q290" s="399"/>
      <c r="R290" s="400"/>
      <c r="S290" s="400"/>
      <c r="T290" s="400"/>
      <c r="U290" s="400"/>
      <c r="V290" s="400"/>
      <c r="W290" s="400"/>
      <c r="X290" s="400"/>
      <c r="Y290" s="400"/>
      <c r="Z290" s="400"/>
      <c r="AA290" s="400"/>
      <c r="AB290" s="400"/>
      <c r="AC290" s="400"/>
      <c r="AD290" s="400"/>
      <c r="AE290" s="400"/>
      <c r="AF290" s="400"/>
      <c r="AG290" s="400"/>
      <c r="AH290" s="400"/>
      <c r="AI290" s="400"/>
      <c r="AJ290" s="400"/>
      <c r="AK290" s="400"/>
      <c r="AL290" s="400"/>
      <c r="AM290" s="400"/>
      <c r="AN290" s="400"/>
      <c r="AO290" s="400"/>
      <c r="AP290" s="400"/>
      <c r="AQ290" s="400"/>
      <c r="AR290" s="400"/>
      <c r="AS290" s="400"/>
      <c r="AT290" s="400"/>
      <c r="AU290" s="400"/>
      <c r="AV290" s="400"/>
      <c r="AW290" s="400"/>
      <c r="AX290" s="400"/>
      <c r="AY290" s="400"/>
      <c r="AZ290" s="400"/>
      <c r="BA290" s="400"/>
      <c r="BB290" s="400"/>
    </row>
    <row r="291" spans="1:961" s="170" customFormat="1" ht="29.25" hidden="1" customHeight="1" x14ac:dyDescent="0.25">
      <c r="A291" s="187" t="s">
        <v>121</v>
      </c>
      <c r="B291" s="250">
        <v>3100267</v>
      </c>
      <c r="C291" s="510"/>
      <c r="D291" s="460">
        <f>H291</f>
        <v>0</v>
      </c>
      <c r="E291" s="460">
        <f>C291-D291</f>
        <v>0</v>
      </c>
      <c r="F291" s="175" t="e">
        <f t="shared" si="122"/>
        <v>#DIV/0!</v>
      </c>
      <c r="G291" s="460"/>
      <c r="H291" s="460"/>
      <c r="I291" s="460" t="e">
        <f t="shared" si="123"/>
        <v>#DIV/0!</v>
      </c>
      <c r="J291" s="256">
        <f t="shared" si="121"/>
        <v>0</v>
      </c>
      <c r="K291" s="421">
        <f t="shared" si="119"/>
        <v>0</v>
      </c>
      <c r="L291" s="586"/>
      <c r="M291" s="421">
        <f t="shared" si="103"/>
        <v>0</v>
      </c>
      <c r="N291" s="169"/>
      <c r="O291" s="399"/>
      <c r="P291" s="399"/>
      <c r="Q291" s="399"/>
      <c r="R291" s="400"/>
      <c r="S291" s="400"/>
      <c r="T291" s="400"/>
      <c r="U291" s="400"/>
      <c r="V291" s="400"/>
      <c r="W291" s="400"/>
      <c r="X291" s="400"/>
      <c r="Y291" s="400"/>
      <c r="Z291" s="400"/>
      <c r="AA291" s="400"/>
      <c r="AB291" s="400"/>
      <c r="AC291" s="400"/>
      <c r="AD291" s="400"/>
      <c r="AE291" s="400"/>
      <c r="AF291" s="400"/>
      <c r="AG291" s="400"/>
      <c r="AH291" s="400"/>
      <c r="AI291" s="400"/>
      <c r="AJ291" s="400"/>
      <c r="AK291" s="400"/>
      <c r="AL291" s="400"/>
      <c r="AM291" s="400"/>
      <c r="AN291" s="400"/>
      <c r="AO291" s="400"/>
      <c r="AP291" s="400"/>
      <c r="AQ291" s="400"/>
      <c r="AR291" s="400"/>
      <c r="AS291" s="400"/>
      <c r="AT291" s="400"/>
      <c r="AU291" s="400"/>
      <c r="AV291" s="400"/>
      <c r="AW291" s="400"/>
      <c r="AX291" s="400"/>
      <c r="AY291" s="400"/>
      <c r="AZ291" s="400"/>
      <c r="BA291" s="400"/>
      <c r="BB291" s="400"/>
    </row>
    <row r="292" spans="1:961" s="170" customFormat="1" ht="24.75" hidden="1" customHeight="1" x14ac:dyDescent="0.25">
      <c r="A292" s="585" t="s">
        <v>186</v>
      </c>
      <c r="B292" s="251" t="s">
        <v>173</v>
      </c>
      <c r="C292" s="512">
        <f t="shared" ref="C292:H292" si="125">C293+C297</f>
        <v>0</v>
      </c>
      <c r="D292" s="458">
        <f t="shared" si="125"/>
        <v>0</v>
      </c>
      <c r="E292" s="458">
        <f t="shared" si="125"/>
        <v>0</v>
      </c>
      <c r="F292" s="491" t="e">
        <f t="shared" si="122"/>
        <v>#DIV/0!</v>
      </c>
      <c r="G292" s="458">
        <f t="shared" si="125"/>
        <v>0</v>
      </c>
      <c r="H292" s="458">
        <f t="shared" si="125"/>
        <v>0</v>
      </c>
      <c r="I292" s="458" t="e">
        <f t="shared" si="123"/>
        <v>#DIV/0!</v>
      </c>
      <c r="J292" s="256">
        <f t="shared" si="121"/>
        <v>0</v>
      </c>
      <c r="K292" s="421">
        <f t="shared" si="119"/>
        <v>0</v>
      </c>
      <c r="L292" s="592"/>
      <c r="M292" s="421">
        <f t="shared" si="103"/>
        <v>0</v>
      </c>
      <c r="N292" s="401"/>
      <c r="O292" s="399"/>
      <c r="P292" s="399"/>
      <c r="Q292" s="399"/>
      <c r="R292" s="400"/>
      <c r="S292" s="400"/>
      <c r="T292" s="400"/>
      <c r="U292" s="400"/>
      <c r="V292" s="400"/>
      <c r="W292" s="400"/>
      <c r="X292" s="400"/>
      <c r="Y292" s="400"/>
      <c r="Z292" s="400"/>
      <c r="AA292" s="400"/>
      <c r="AB292" s="400"/>
      <c r="AC292" s="400"/>
      <c r="AD292" s="400"/>
      <c r="AE292" s="400"/>
      <c r="AF292" s="400"/>
      <c r="AG292" s="400"/>
      <c r="AH292" s="400"/>
      <c r="AI292" s="400"/>
      <c r="AJ292" s="400"/>
      <c r="AK292" s="400"/>
      <c r="AL292" s="400"/>
      <c r="AM292" s="400"/>
      <c r="AN292" s="400"/>
      <c r="AO292" s="400"/>
      <c r="AP292" s="400"/>
      <c r="AQ292" s="400"/>
      <c r="AR292" s="400"/>
      <c r="AS292" s="400"/>
      <c r="AT292" s="400"/>
      <c r="AU292" s="400"/>
      <c r="AV292" s="400"/>
      <c r="AW292" s="400"/>
      <c r="AX292" s="400"/>
      <c r="AY292" s="400"/>
      <c r="AZ292" s="400"/>
      <c r="BA292" s="400"/>
      <c r="BB292" s="400"/>
    </row>
    <row r="293" spans="1:961" s="170" customFormat="1" ht="24.75" hidden="1" customHeight="1" x14ac:dyDescent="0.25">
      <c r="A293" s="587" t="s">
        <v>15</v>
      </c>
      <c r="B293" s="252"/>
      <c r="C293" s="516">
        <f>SUM(C294:C296)</f>
        <v>0</v>
      </c>
      <c r="D293" s="465">
        <f>SUM(D294:D296)</f>
        <v>0</v>
      </c>
      <c r="E293" s="465">
        <f>SUM(E294:E296)</f>
        <v>0</v>
      </c>
      <c r="F293" s="492" t="e">
        <f t="shared" si="122"/>
        <v>#DIV/0!</v>
      </c>
      <c r="G293" s="465">
        <f>SUM(G294:G296)</f>
        <v>0</v>
      </c>
      <c r="H293" s="465">
        <f>SUM(H294:H296)</f>
        <v>0</v>
      </c>
      <c r="I293" s="465" t="e">
        <f t="shared" si="123"/>
        <v>#DIV/0!</v>
      </c>
      <c r="J293" s="256">
        <f t="shared" si="121"/>
        <v>0</v>
      </c>
      <c r="K293" s="421">
        <f t="shared" si="119"/>
        <v>0</v>
      </c>
      <c r="L293" s="586"/>
      <c r="M293" s="421">
        <f t="shared" si="103"/>
        <v>0</v>
      </c>
      <c r="N293" s="169"/>
      <c r="O293" s="399"/>
      <c r="P293" s="399"/>
      <c r="Q293" s="399"/>
      <c r="R293" s="400"/>
      <c r="S293" s="400"/>
      <c r="T293" s="400"/>
      <c r="U293" s="400"/>
      <c r="V293" s="400"/>
      <c r="W293" s="400"/>
      <c r="X293" s="400"/>
      <c r="Y293" s="400"/>
      <c r="Z293" s="400"/>
      <c r="AA293" s="400"/>
      <c r="AB293" s="400"/>
      <c r="AC293" s="400"/>
      <c r="AD293" s="400"/>
      <c r="AE293" s="400"/>
      <c r="AF293" s="400"/>
      <c r="AG293" s="400"/>
      <c r="AH293" s="400"/>
      <c r="AI293" s="400"/>
      <c r="AJ293" s="400"/>
      <c r="AK293" s="400"/>
      <c r="AL293" s="400"/>
      <c r="AM293" s="400"/>
      <c r="AN293" s="400"/>
      <c r="AO293" s="400"/>
      <c r="AP293" s="400"/>
      <c r="AQ293" s="400"/>
      <c r="AR293" s="400"/>
      <c r="AS293" s="400"/>
      <c r="AT293" s="400"/>
      <c r="AU293" s="400"/>
      <c r="AV293" s="400"/>
      <c r="AW293" s="400"/>
      <c r="AX293" s="400"/>
      <c r="AY293" s="400"/>
      <c r="AZ293" s="400"/>
      <c r="BA293" s="400"/>
      <c r="BB293" s="400"/>
    </row>
    <row r="294" spans="1:961" s="170" customFormat="1" ht="38.25" hidden="1" customHeight="1" x14ac:dyDescent="0.25">
      <c r="A294" s="590" t="s">
        <v>184</v>
      </c>
      <c r="B294" s="250">
        <v>2260019</v>
      </c>
      <c r="C294" s="510"/>
      <c r="D294" s="462">
        <f>H294</f>
        <v>0</v>
      </c>
      <c r="E294" s="462">
        <f>C294-D294</f>
        <v>0</v>
      </c>
      <c r="F294" s="175" t="e">
        <f t="shared" si="122"/>
        <v>#DIV/0!</v>
      </c>
      <c r="G294" s="462"/>
      <c r="H294" s="462"/>
      <c r="I294" s="462" t="e">
        <f t="shared" si="123"/>
        <v>#DIV/0!</v>
      </c>
      <c r="J294" s="256">
        <f t="shared" si="121"/>
        <v>0</v>
      </c>
      <c r="K294" s="421">
        <f t="shared" si="119"/>
        <v>0</v>
      </c>
      <c r="L294" s="586"/>
      <c r="M294" s="421">
        <f t="shared" si="103"/>
        <v>0</v>
      </c>
      <c r="N294" s="169"/>
      <c r="O294" s="399"/>
      <c r="P294" s="399"/>
      <c r="Q294" s="399"/>
      <c r="R294" s="400"/>
      <c r="S294" s="400"/>
      <c r="T294" s="400"/>
      <c r="U294" s="400"/>
      <c r="V294" s="400"/>
      <c r="W294" s="400"/>
      <c r="X294" s="400"/>
      <c r="Y294" s="400"/>
      <c r="Z294" s="400"/>
      <c r="AA294" s="400"/>
      <c r="AB294" s="400"/>
      <c r="AC294" s="400"/>
      <c r="AD294" s="400"/>
      <c r="AE294" s="400"/>
      <c r="AF294" s="400"/>
      <c r="AG294" s="400"/>
      <c r="AH294" s="400"/>
      <c r="AI294" s="400"/>
      <c r="AJ294" s="400"/>
      <c r="AK294" s="400"/>
      <c r="AL294" s="400"/>
      <c r="AM294" s="400"/>
      <c r="AN294" s="400"/>
      <c r="AO294" s="400"/>
      <c r="AP294" s="400"/>
      <c r="AQ294" s="400"/>
      <c r="AR294" s="400"/>
      <c r="AS294" s="400"/>
      <c r="AT294" s="400"/>
      <c r="AU294" s="400"/>
      <c r="AV294" s="400"/>
      <c r="AW294" s="400"/>
      <c r="AX294" s="400"/>
      <c r="AY294" s="400"/>
      <c r="AZ294" s="400"/>
      <c r="BA294" s="400"/>
      <c r="BB294" s="400"/>
    </row>
    <row r="295" spans="1:961" s="170" customFormat="1" ht="62.25" hidden="1" customHeight="1" x14ac:dyDescent="0.25">
      <c r="A295" s="588" t="s">
        <v>180</v>
      </c>
      <c r="B295" s="250">
        <v>2260050</v>
      </c>
      <c r="C295" s="510"/>
      <c r="D295" s="464">
        <f>H295</f>
        <v>0</v>
      </c>
      <c r="E295" s="464">
        <f>C295-D295</f>
        <v>0</v>
      </c>
      <c r="F295" s="175" t="e">
        <f t="shared" si="122"/>
        <v>#DIV/0!</v>
      </c>
      <c r="G295" s="464"/>
      <c r="H295" s="464"/>
      <c r="I295" s="464" t="e">
        <f t="shared" si="123"/>
        <v>#DIV/0!</v>
      </c>
      <c r="J295" s="256">
        <f t="shared" si="121"/>
        <v>0</v>
      </c>
      <c r="K295" s="421">
        <f t="shared" si="119"/>
        <v>0</v>
      </c>
      <c r="L295" s="586"/>
      <c r="M295" s="421">
        <f t="shared" si="103"/>
        <v>0</v>
      </c>
      <c r="N295" s="169"/>
      <c r="O295" s="399"/>
      <c r="P295" s="399"/>
      <c r="Q295" s="399"/>
      <c r="R295" s="400"/>
      <c r="S295" s="400"/>
      <c r="T295" s="400"/>
      <c r="U295" s="400"/>
      <c r="V295" s="400"/>
      <c r="W295" s="400"/>
      <c r="X295" s="400"/>
      <c r="Y295" s="400"/>
      <c r="Z295" s="400"/>
      <c r="AA295" s="400"/>
      <c r="AB295" s="400"/>
      <c r="AC295" s="400"/>
      <c r="AD295" s="400"/>
      <c r="AE295" s="400"/>
      <c r="AF295" s="400"/>
      <c r="AG295" s="400"/>
      <c r="AH295" s="400"/>
      <c r="AI295" s="400"/>
      <c r="AJ295" s="400"/>
      <c r="AK295" s="400"/>
      <c r="AL295" s="400"/>
      <c r="AM295" s="400"/>
      <c r="AN295" s="400"/>
      <c r="AO295" s="400"/>
      <c r="AP295" s="400"/>
      <c r="AQ295" s="400"/>
      <c r="AR295" s="400"/>
      <c r="AS295" s="400"/>
      <c r="AT295" s="400"/>
      <c r="AU295" s="400"/>
      <c r="AV295" s="400"/>
      <c r="AW295" s="400"/>
      <c r="AX295" s="400"/>
      <c r="AY295" s="400"/>
      <c r="AZ295" s="400"/>
      <c r="BA295" s="400"/>
      <c r="BB295" s="400"/>
    </row>
    <row r="296" spans="1:961" s="170" customFormat="1" ht="36.75" hidden="1" customHeight="1" x14ac:dyDescent="0.25">
      <c r="A296" s="590" t="s">
        <v>120</v>
      </c>
      <c r="B296" s="250">
        <v>2260382</v>
      </c>
      <c r="C296" s="510"/>
      <c r="D296" s="464">
        <f>H296</f>
        <v>0</v>
      </c>
      <c r="E296" s="464">
        <f>C296-D296</f>
        <v>0</v>
      </c>
      <c r="F296" s="175" t="e">
        <f t="shared" si="122"/>
        <v>#DIV/0!</v>
      </c>
      <c r="G296" s="464"/>
      <c r="H296" s="464"/>
      <c r="I296" s="464" t="e">
        <f t="shared" si="123"/>
        <v>#DIV/0!</v>
      </c>
      <c r="J296" s="256">
        <f t="shared" si="121"/>
        <v>0</v>
      </c>
      <c r="K296" s="421">
        <f t="shared" si="119"/>
        <v>0</v>
      </c>
      <c r="L296" s="586"/>
      <c r="M296" s="421">
        <f t="shared" si="103"/>
        <v>0</v>
      </c>
      <c r="N296" s="169"/>
      <c r="O296" s="399"/>
      <c r="P296" s="399"/>
      <c r="Q296" s="399"/>
      <c r="R296" s="400"/>
      <c r="S296" s="400"/>
      <c r="T296" s="400"/>
      <c r="U296" s="400"/>
      <c r="V296" s="400"/>
      <c r="W296" s="400"/>
      <c r="X296" s="400"/>
      <c r="Y296" s="400"/>
      <c r="Z296" s="400"/>
      <c r="AA296" s="400"/>
      <c r="AB296" s="400"/>
      <c r="AC296" s="400"/>
      <c r="AD296" s="400"/>
      <c r="AE296" s="400"/>
      <c r="AF296" s="400"/>
      <c r="AG296" s="400"/>
      <c r="AH296" s="400"/>
      <c r="AI296" s="400"/>
      <c r="AJ296" s="400"/>
      <c r="AK296" s="400"/>
      <c r="AL296" s="400"/>
      <c r="AM296" s="400"/>
      <c r="AN296" s="400"/>
      <c r="AO296" s="400"/>
      <c r="AP296" s="400"/>
      <c r="AQ296" s="400"/>
      <c r="AR296" s="400"/>
      <c r="AS296" s="400"/>
      <c r="AT296" s="400"/>
      <c r="AU296" s="400"/>
      <c r="AV296" s="400"/>
      <c r="AW296" s="400"/>
      <c r="AX296" s="400"/>
      <c r="AY296" s="400"/>
      <c r="AZ296" s="400"/>
      <c r="BA296" s="400"/>
      <c r="BB296" s="400"/>
    </row>
    <row r="297" spans="1:961" s="170" customFormat="1" ht="15.75" hidden="1" customHeight="1" x14ac:dyDescent="0.25">
      <c r="A297" s="591" t="s">
        <v>185</v>
      </c>
      <c r="B297" s="252"/>
      <c r="C297" s="517">
        <f t="shared" ref="C297:H297" si="126">C298</f>
        <v>0</v>
      </c>
      <c r="D297" s="466">
        <f t="shared" si="126"/>
        <v>0</v>
      </c>
      <c r="E297" s="466">
        <f t="shared" si="126"/>
        <v>0</v>
      </c>
      <c r="F297" s="492" t="e">
        <f t="shared" si="122"/>
        <v>#DIV/0!</v>
      </c>
      <c r="G297" s="466"/>
      <c r="H297" s="466">
        <f t="shared" si="126"/>
        <v>0</v>
      </c>
      <c r="I297" s="466" t="e">
        <f t="shared" si="123"/>
        <v>#DIV/0!</v>
      </c>
      <c r="J297" s="256">
        <f t="shared" si="121"/>
        <v>0</v>
      </c>
      <c r="K297" s="421">
        <f t="shared" si="119"/>
        <v>0</v>
      </c>
      <c r="L297" s="586"/>
      <c r="M297" s="421">
        <f t="shared" si="103"/>
        <v>0</v>
      </c>
      <c r="N297" s="169"/>
      <c r="O297" s="399"/>
      <c r="P297" s="399"/>
      <c r="Q297" s="399"/>
      <c r="R297" s="400"/>
      <c r="S297" s="400"/>
      <c r="T297" s="400"/>
      <c r="U297" s="400"/>
      <c r="V297" s="400"/>
      <c r="W297" s="400"/>
      <c r="X297" s="400"/>
      <c r="Y297" s="400"/>
      <c r="Z297" s="400"/>
      <c r="AA297" s="400"/>
      <c r="AB297" s="400"/>
      <c r="AC297" s="400"/>
      <c r="AD297" s="400"/>
      <c r="AE297" s="400"/>
      <c r="AF297" s="400"/>
      <c r="AG297" s="400"/>
      <c r="AH297" s="400"/>
      <c r="AI297" s="400"/>
      <c r="AJ297" s="400"/>
      <c r="AK297" s="400"/>
      <c r="AL297" s="400"/>
      <c r="AM297" s="400"/>
      <c r="AN297" s="400"/>
      <c r="AO297" s="400"/>
      <c r="AP297" s="400"/>
      <c r="AQ297" s="400"/>
      <c r="AR297" s="400"/>
      <c r="AS297" s="400"/>
      <c r="AT297" s="400"/>
      <c r="AU297" s="400"/>
      <c r="AV297" s="400"/>
      <c r="AW297" s="400"/>
      <c r="AX297" s="400"/>
      <c r="AY297" s="400"/>
      <c r="AZ297" s="400"/>
      <c r="BA297" s="400"/>
      <c r="BB297" s="400"/>
    </row>
    <row r="298" spans="1:961" s="170" customFormat="1" ht="27.75" hidden="1" customHeight="1" x14ac:dyDescent="0.25">
      <c r="A298" s="187" t="s">
        <v>121</v>
      </c>
      <c r="B298" s="253">
        <v>3100267</v>
      </c>
      <c r="C298" s="510"/>
      <c r="D298" s="464">
        <f>H298</f>
        <v>0</v>
      </c>
      <c r="E298" s="464">
        <f>C298-D298</f>
        <v>0</v>
      </c>
      <c r="F298" s="175" t="e">
        <f t="shared" si="122"/>
        <v>#DIV/0!</v>
      </c>
      <c r="G298" s="464"/>
      <c r="H298" s="464"/>
      <c r="I298" s="464" t="e">
        <f t="shared" si="123"/>
        <v>#DIV/0!</v>
      </c>
      <c r="J298" s="256">
        <f t="shared" si="121"/>
        <v>0</v>
      </c>
      <c r="K298" s="421">
        <f t="shared" si="119"/>
        <v>0</v>
      </c>
      <c r="L298" s="586"/>
      <c r="M298" s="421">
        <f t="shared" si="103"/>
        <v>0</v>
      </c>
      <c r="N298" s="169"/>
      <c r="O298" s="399"/>
      <c r="P298" s="399"/>
      <c r="Q298" s="399"/>
      <c r="R298" s="400"/>
      <c r="S298" s="400"/>
      <c r="T298" s="400"/>
      <c r="U298" s="400"/>
      <c r="V298" s="400"/>
      <c r="W298" s="400"/>
      <c r="X298" s="400"/>
      <c r="Y298" s="400"/>
      <c r="Z298" s="400"/>
      <c r="AA298" s="400"/>
      <c r="AB298" s="400"/>
      <c r="AC298" s="400"/>
      <c r="AD298" s="400"/>
      <c r="AE298" s="400"/>
      <c r="AF298" s="400"/>
      <c r="AG298" s="400"/>
      <c r="AH298" s="400"/>
      <c r="AI298" s="400"/>
      <c r="AJ298" s="400"/>
      <c r="AK298" s="400"/>
      <c r="AL298" s="400"/>
      <c r="AM298" s="400"/>
      <c r="AN298" s="400"/>
      <c r="AO298" s="400"/>
      <c r="AP298" s="400"/>
      <c r="AQ298" s="400"/>
      <c r="AR298" s="400"/>
      <c r="AS298" s="400"/>
      <c r="AT298" s="400"/>
      <c r="AU298" s="400"/>
      <c r="AV298" s="400"/>
      <c r="AW298" s="400"/>
      <c r="AX298" s="400"/>
      <c r="AY298" s="400"/>
      <c r="AZ298" s="400"/>
      <c r="BA298" s="400"/>
      <c r="BB298" s="400"/>
    </row>
    <row r="299" spans="1:961" s="236" customFormat="1" ht="36.75" hidden="1" customHeight="1" x14ac:dyDescent="0.25">
      <c r="A299" s="193" t="s">
        <v>187</v>
      </c>
      <c r="B299" s="194"/>
      <c r="C299" s="518"/>
      <c r="D299" s="467">
        <f>C273+C277</f>
        <v>0</v>
      </c>
      <c r="E299" s="470">
        <f>D273+D277</f>
        <v>0</v>
      </c>
      <c r="F299" s="493" t="e">
        <f>D299/C299*100</f>
        <v>#DIV/0!</v>
      </c>
      <c r="G299" s="470" t="e">
        <f>F273+F277</f>
        <v>#DIV/0!</v>
      </c>
      <c r="H299" s="470">
        <f>G273+G277</f>
        <v>0</v>
      </c>
      <c r="I299" s="470" t="e">
        <f t="shared" si="123"/>
        <v>#DIV/0!</v>
      </c>
      <c r="J299" s="256" t="e">
        <f t="shared" si="121"/>
        <v>#DIV/0!</v>
      </c>
      <c r="K299" s="421">
        <f t="shared" si="119"/>
        <v>0</v>
      </c>
      <c r="L299" s="584"/>
      <c r="M299" s="421">
        <f t="shared" si="103"/>
        <v>0</v>
      </c>
      <c r="N299" s="235"/>
      <c r="O299" s="397"/>
      <c r="P299" s="397"/>
      <c r="Q299" s="397"/>
      <c r="R299" s="398"/>
      <c r="S299" s="398"/>
      <c r="T299" s="398"/>
      <c r="U299" s="398"/>
      <c r="V299" s="398"/>
      <c r="W299" s="398"/>
      <c r="X299" s="398"/>
      <c r="Y299" s="398"/>
      <c r="Z299" s="398"/>
      <c r="AA299" s="398"/>
      <c r="AB299" s="398"/>
      <c r="AC299" s="398"/>
      <c r="AD299" s="398"/>
      <c r="AE299" s="398"/>
      <c r="AF299" s="398"/>
      <c r="AG299" s="398"/>
      <c r="AH299" s="398"/>
      <c r="AI299" s="398"/>
      <c r="AJ299" s="398"/>
      <c r="AK299" s="398"/>
      <c r="AL299" s="398"/>
      <c r="AM299" s="398"/>
      <c r="AN299" s="398"/>
      <c r="AO299" s="398"/>
      <c r="AP299" s="398"/>
      <c r="AQ299" s="398"/>
      <c r="AR299" s="398"/>
      <c r="AS299" s="398"/>
      <c r="AT299" s="398"/>
      <c r="AU299" s="398"/>
      <c r="AV299" s="398"/>
      <c r="AW299" s="398"/>
      <c r="AX299" s="398"/>
      <c r="AY299" s="398"/>
      <c r="AZ299" s="398"/>
      <c r="BA299" s="398"/>
      <c r="BB299" s="398"/>
    </row>
    <row r="300" spans="1:961" s="192" customFormat="1" ht="36.75" hidden="1" customHeight="1" x14ac:dyDescent="0.25">
      <c r="A300" s="188"/>
      <c r="B300" s="189"/>
      <c r="C300" s="189"/>
      <c r="D300" s="468"/>
      <c r="E300" s="471"/>
      <c r="F300" s="471"/>
      <c r="G300" s="471"/>
      <c r="H300" s="471"/>
      <c r="I300" s="471"/>
      <c r="J300" s="468"/>
      <c r="K300" s="468"/>
      <c r="L300" s="593"/>
      <c r="M300" s="593"/>
      <c r="N300" s="190"/>
      <c r="O300" s="191"/>
      <c r="P300" s="191"/>
      <c r="Q300" s="191"/>
    </row>
    <row r="301" spans="1:961" s="2" customFormat="1" ht="24" hidden="1" customHeight="1" x14ac:dyDescent="0.25">
      <c r="A301" s="431"/>
      <c r="B301" s="594" t="s">
        <v>203</v>
      </c>
      <c r="C301" s="432"/>
      <c r="D301" s="431"/>
      <c r="E301" s="431"/>
      <c r="F301" s="431"/>
      <c r="G301" s="431"/>
      <c r="H301" s="431"/>
      <c r="I301" s="433"/>
      <c r="J301" s="469"/>
      <c r="K301" s="410"/>
      <c r="L301" s="410"/>
      <c r="M301" s="410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  <c r="X301" s="264"/>
      <c r="Y301" s="264"/>
      <c r="Z301" s="264"/>
      <c r="AA301" s="264"/>
      <c r="AB301" s="264"/>
      <c r="AC301" s="264"/>
      <c r="AD301" s="264"/>
      <c r="AE301" s="264"/>
      <c r="AF301" s="264"/>
      <c r="AG301" s="264"/>
      <c r="AH301" s="264"/>
      <c r="AI301" s="264"/>
      <c r="AJ301" s="264"/>
      <c r="AK301" s="264"/>
      <c r="AL301" s="264"/>
      <c r="AM301" s="264"/>
      <c r="AN301" s="264"/>
      <c r="AO301" s="264"/>
      <c r="AP301" s="264"/>
      <c r="AQ301" s="264"/>
      <c r="AR301" s="264"/>
      <c r="AS301" s="264"/>
      <c r="AT301" s="264"/>
      <c r="AU301" s="264"/>
      <c r="AV301" s="264"/>
      <c r="AW301" s="264"/>
      <c r="AX301" s="264"/>
      <c r="AY301" s="264"/>
      <c r="AZ301" s="264"/>
      <c r="BA301" s="264"/>
      <c r="BB301" s="264"/>
      <c r="AJY301" s="52"/>
    </row>
    <row r="302" spans="1:961" s="2" customFormat="1" ht="24" hidden="1" customHeight="1" x14ac:dyDescent="0.25">
      <c r="A302" s="434" t="s">
        <v>204</v>
      </c>
      <c r="B302" s="435" t="s">
        <v>205</v>
      </c>
      <c r="C302" s="436" t="s">
        <v>206</v>
      </c>
      <c r="D302" s="434" t="s">
        <v>205</v>
      </c>
      <c r="E302" s="436" t="s">
        <v>207</v>
      </c>
      <c r="F302" s="434" t="s">
        <v>205</v>
      </c>
      <c r="G302" s="436" t="s">
        <v>208</v>
      </c>
      <c r="H302" s="434" t="s">
        <v>205</v>
      </c>
      <c r="I302" s="433"/>
      <c r="J302" s="469"/>
      <c r="K302" s="410"/>
      <c r="L302" s="410"/>
      <c r="M302" s="410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  <c r="X302" s="264"/>
      <c r="Y302" s="264"/>
      <c r="Z302" s="264"/>
      <c r="AA302" s="264"/>
      <c r="AB302" s="264"/>
      <c r="AC302" s="264"/>
      <c r="AD302" s="264"/>
      <c r="AE302" s="264"/>
      <c r="AF302" s="264"/>
      <c r="AG302" s="264"/>
      <c r="AH302" s="264"/>
      <c r="AI302" s="264"/>
      <c r="AJ302" s="264"/>
      <c r="AK302" s="264"/>
      <c r="AL302" s="264"/>
      <c r="AM302" s="264"/>
      <c r="AN302" s="264"/>
      <c r="AO302" s="264"/>
      <c r="AP302" s="264"/>
      <c r="AQ302" s="264"/>
      <c r="AR302" s="264"/>
      <c r="AS302" s="264"/>
      <c r="AT302" s="264"/>
      <c r="AU302" s="264"/>
      <c r="AV302" s="264"/>
      <c r="AW302" s="264"/>
      <c r="AX302" s="264"/>
      <c r="AY302" s="264"/>
      <c r="AZ302" s="264"/>
      <c r="BA302" s="264"/>
      <c r="BB302" s="264"/>
      <c r="AJY302" s="52"/>
    </row>
    <row r="303" spans="1:961" s="78" customFormat="1" ht="24" hidden="1" customHeight="1" x14ac:dyDescent="0.25">
      <c r="A303" s="472">
        <v>211</v>
      </c>
      <c r="B303" s="473">
        <f>C68+C71</f>
        <v>2060653.9</v>
      </c>
      <c r="C303" s="474">
        <v>211</v>
      </c>
      <c r="D303" s="475">
        <f>C20</f>
        <v>30566010</v>
      </c>
      <c r="E303" s="474">
        <v>211</v>
      </c>
      <c r="F303" s="472"/>
      <c r="G303" s="474">
        <v>211</v>
      </c>
      <c r="H303" s="475">
        <f>B303+D303+F303</f>
        <v>32626663.899999999</v>
      </c>
      <c r="I303" s="476"/>
      <c r="J303" s="595"/>
      <c r="K303" s="596"/>
      <c r="L303" s="596"/>
      <c r="M303" s="596"/>
      <c r="N303" s="274"/>
      <c r="O303" s="274"/>
      <c r="P303" s="274"/>
      <c r="Q303" s="274"/>
      <c r="R303" s="274"/>
      <c r="S303" s="274"/>
      <c r="T303" s="274"/>
      <c r="U303" s="274"/>
      <c r="V303" s="274"/>
      <c r="W303" s="274"/>
      <c r="X303" s="477"/>
      <c r="Y303" s="477"/>
      <c r="Z303" s="477"/>
      <c r="AA303" s="477"/>
      <c r="AB303" s="477"/>
      <c r="AC303" s="477"/>
      <c r="AD303" s="477"/>
      <c r="AE303" s="477"/>
      <c r="AF303" s="477"/>
      <c r="AG303" s="477"/>
      <c r="AH303" s="477"/>
      <c r="AI303" s="477"/>
      <c r="AJ303" s="477"/>
      <c r="AK303" s="477"/>
      <c r="AL303" s="477"/>
      <c r="AM303" s="477"/>
      <c r="AN303" s="477"/>
      <c r="AO303" s="477"/>
      <c r="AP303" s="477"/>
      <c r="AQ303" s="477"/>
      <c r="AR303" s="477"/>
      <c r="AS303" s="477"/>
      <c r="AT303" s="477"/>
      <c r="AU303" s="477"/>
      <c r="AV303" s="477"/>
      <c r="AW303" s="477"/>
      <c r="AX303" s="477"/>
      <c r="AY303" s="477"/>
      <c r="AZ303" s="477"/>
      <c r="BA303" s="477"/>
      <c r="BB303" s="477"/>
      <c r="AJY303" s="77"/>
    </row>
    <row r="304" spans="1:961" s="78" customFormat="1" ht="24" hidden="1" customHeight="1" x14ac:dyDescent="0.25">
      <c r="A304" s="472">
        <v>213</v>
      </c>
      <c r="B304" s="473">
        <f>C69+C72</f>
        <v>622315.64</v>
      </c>
      <c r="C304" s="474">
        <v>213</v>
      </c>
      <c r="D304" s="475">
        <f>C21</f>
        <v>9230935</v>
      </c>
      <c r="E304" s="474">
        <v>213</v>
      </c>
      <c r="F304" s="472"/>
      <c r="G304" s="474">
        <v>213</v>
      </c>
      <c r="H304" s="475">
        <f t="shared" ref="H304:H343" si="127">B304+D304+F304</f>
        <v>9853250.6400000006</v>
      </c>
      <c r="I304" s="476"/>
      <c r="J304" s="595"/>
      <c r="K304" s="596"/>
      <c r="L304" s="596"/>
      <c r="M304" s="596"/>
      <c r="N304" s="274"/>
      <c r="O304" s="274"/>
      <c r="P304" s="274"/>
      <c r="Q304" s="274"/>
      <c r="R304" s="274"/>
      <c r="S304" s="274"/>
      <c r="T304" s="274"/>
      <c r="U304" s="274"/>
      <c r="V304" s="274"/>
      <c r="W304" s="274"/>
      <c r="X304" s="477"/>
      <c r="Y304" s="477"/>
      <c r="Z304" s="477"/>
      <c r="AA304" s="477"/>
      <c r="AB304" s="477"/>
      <c r="AC304" s="477"/>
      <c r="AD304" s="477"/>
      <c r="AE304" s="477"/>
      <c r="AF304" s="477"/>
      <c r="AG304" s="477"/>
      <c r="AH304" s="477"/>
      <c r="AI304" s="477"/>
      <c r="AJ304" s="477"/>
      <c r="AK304" s="477"/>
      <c r="AL304" s="477"/>
      <c r="AM304" s="477"/>
      <c r="AN304" s="477"/>
      <c r="AO304" s="477"/>
      <c r="AP304" s="477"/>
      <c r="AQ304" s="477"/>
      <c r="AR304" s="477"/>
      <c r="AS304" s="477"/>
      <c r="AT304" s="477"/>
      <c r="AU304" s="477"/>
      <c r="AV304" s="477"/>
      <c r="AW304" s="477"/>
      <c r="AX304" s="477"/>
      <c r="AY304" s="477"/>
      <c r="AZ304" s="477"/>
      <c r="BA304" s="477"/>
      <c r="BB304" s="477"/>
      <c r="AJY304" s="77"/>
    </row>
    <row r="305" spans="1:961" s="2" customFormat="1" ht="24" hidden="1" customHeight="1" x14ac:dyDescent="0.25">
      <c r="A305" s="434">
        <v>221</v>
      </c>
      <c r="B305" s="435"/>
      <c r="C305" s="436">
        <v>221</v>
      </c>
      <c r="D305" s="438">
        <f>C26</f>
        <v>0</v>
      </c>
      <c r="E305" s="436">
        <v>221</v>
      </c>
      <c r="F305" s="438"/>
      <c r="G305" s="436">
        <v>221</v>
      </c>
      <c r="H305" s="438">
        <f t="shared" si="127"/>
        <v>0</v>
      </c>
      <c r="I305" s="433"/>
      <c r="J305" s="469"/>
      <c r="K305" s="410"/>
      <c r="L305" s="410"/>
      <c r="M305" s="410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  <c r="X305" s="264"/>
      <c r="Y305" s="264"/>
      <c r="Z305" s="264"/>
      <c r="AA305" s="264"/>
      <c r="AB305" s="264"/>
      <c r="AC305" s="264"/>
      <c r="AD305" s="264"/>
      <c r="AE305" s="264"/>
      <c r="AF305" s="264"/>
      <c r="AG305" s="264"/>
      <c r="AH305" s="264"/>
      <c r="AI305" s="264"/>
      <c r="AJ305" s="264"/>
      <c r="AK305" s="264"/>
      <c r="AL305" s="264"/>
      <c r="AM305" s="264"/>
      <c r="AN305" s="264"/>
      <c r="AO305" s="264"/>
      <c r="AP305" s="264"/>
      <c r="AQ305" s="264"/>
      <c r="AR305" s="264"/>
      <c r="AS305" s="264"/>
      <c r="AT305" s="264"/>
      <c r="AU305" s="264"/>
      <c r="AV305" s="264"/>
      <c r="AW305" s="264"/>
      <c r="AX305" s="264"/>
      <c r="AY305" s="264"/>
      <c r="AZ305" s="264"/>
      <c r="BA305" s="264"/>
      <c r="BB305" s="264"/>
      <c r="AJY305" s="52"/>
    </row>
    <row r="306" spans="1:961" s="2" customFormat="1" ht="24" hidden="1" customHeight="1" x14ac:dyDescent="0.25">
      <c r="A306" s="434">
        <v>212</v>
      </c>
      <c r="B306" s="435"/>
      <c r="C306" s="436">
        <v>212</v>
      </c>
      <c r="D306" s="438">
        <f>C24</f>
        <v>0</v>
      </c>
      <c r="E306" s="436">
        <v>212</v>
      </c>
      <c r="F306" s="438"/>
      <c r="G306" s="436">
        <v>212</v>
      </c>
      <c r="H306" s="438">
        <f t="shared" si="127"/>
        <v>0</v>
      </c>
      <c r="I306" s="433"/>
      <c r="J306" s="469"/>
      <c r="K306" s="410"/>
      <c r="L306" s="410"/>
      <c r="M306" s="410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  <c r="X306" s="264"/>
      <c r="Y306" s="264"/>
      <c r="Z306" s="264"/>
      <c r="AA306" s="264"/>
      <c r="AB306" s="264"/>
      <c r="AC306" s="264"/>
      <c r="AD306" s="264"/>
      <c r="AE306" s="264"/>
      <c r="AF306" s="264"/>
      <c r="AG306" s="264"/>
      <c r="AH306" s="264"/>
      <c r="AI306" s="264"/>
      <c r="AJ306" s="264"/>
      <c r="AK306" s="264"/>
      <c r="AL306" s="264"/>
      <c r="AM306" s="264"/>
      <c r="AN306" s="264"/>
      <c r="AO306" s="264"/>
      <c r="AP306" s="264"/>
      <c r="AQ306" s="264"/>
      <c r="AR306" s="264"/>
      <c r="AS306" s="264"/>
      <c r="AT306" s="264"/>
      <c r="AU306" s="264"/>
      <c r="AV306" s="264"/>
      <c r="AW306" s="264"/>
      <c r="AX306" s="264"/>
      <c r="AY306" s="264"/>
      <c r="AZ306" s="264"/>
      <c r="BA306" s="264"/>
      <c r="BB306" s="264"/>
      <c r="AJY306" s="52"/>
    </row>
    <row r="307" spans="1:961" s="2" customFormat="1" ht="24" hidden="1" customHeight="1" x14ac:dyDescent="0.25">
      <c r="A307" s="434">
        <v>214</v>
      </c>
      <c r="B307" s="437"/>
      <c r="C307" s="436">
        <v>214</v>
      </c>
      <c r="D307" s="438"/>
      <c r="E307" s="436">
        <v>214</v>
      </c>
      <c r="F307" s="438">
        <f>C50</f>
        <v>0</v>
      </c>
      <c r="G307" s="436">
        <v>214</v>
      </c>
      <c r="H307" s="438">
        <f t="shared" si="127"/>
        <v>0</v>
      </c>
      <c r="I307" s="433"/>
      <c r="J307" s="469"/>
      <c r="K307" s="410"/>
      <c r="L307" s="410"/>
      <c r="M307" s="410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  <c r="X307" s="264"/>
      <c r="Y307" s="264"/>
      <c r="Z307" s="264"/>
      <c r="AA307" s="264"/>
      <c r="AB307" s="264"/>
      <c r="AC307" s="264"/>
      <c r="AD307" s="264"/>
      <c r="AE307" s="264"/>
      <c r="AF307" s="264"/>
      <c r="AG307" s="264"/>
      <c r="AH307" s="264"/>
      <c r="AI307" s="264"/>
      <c r="AJ307" s="264"/>
      <c r="AK307" s="264"/>
      <c r="AL307" s="264"/>
      <c r="AM307" s="264"/>
      <c r="AN307" s="264"/>
      <c r="AO307" s="264"/>
      <c r="AP307" s="264"/>
      <c r="AQ307" s="264"/>
      <c r="AR307" s="264"/>
      <c r="AS307" s="264"/>
      <c r="AT307" s="264"/>
      <c r="AU307" s="264"/>
      <c r="AV307" s="264"/>
      <c r="AW307" s="264"/>
      <c r="AX307" s="264"/>
      <c r="AY307" s="264"/>
      <c r="AZ307" s="264"/>
      <c r="BA307" s="264"/>
      <c r="BB307" s="264"/>
      <c r="AJY307" s="52"/>
    </row>
    <row r="308" spans="1:961" s="2" customFormat="1" ht="24" hidden="1" customHeight="1" x14ac:dyDescent="0.25">
      <c r="A308" s="434">
        <v>225</v>
      </c>
      <c r="B308" s="435"/>
      <c r="C308" s="436">
        <v>225</v>
      </c>
      <c r="D308" s="438">
        <f>C27</f>
        <v>50000</v>
      </c>
      <c r="E308" s="436">
        <v>225</v>
      </c>
      <c r="F308" s="438"/>
      <c r="G308" s="436">
        <v>225</v>
      </c>
      <c r="H308" s="438">
        <f t="shared" si="127"/>
        <v>50000</v>
      </c>
      <c r="I308" s="433"/>
      <c r="J308" s="469"/>
      <c r="K308" s="410"/>
      <c r="L308" s="410"/>
      <c r="M308" s="410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  <c r="X308" s="264"/>
      <c r="Y308" s="264"/>
      <c r="Z308" s="264"/>
      <c r="AA308" s="264"/>
      <c r="AB308" s="264"/>
      <c r="AC308" s="264"/>
      <c r="AD308" s="264"/>
      <c r="AE308" s="264"/>
      <c r="AF308" s="264"/>
      <c r="AG308" s="264"/>
      <c r="AH308" s="264"/>
      <c r="AI308" s="264"/>
      <c r="AJ308" s="264"/>
      <c r="AK308" s="264"/>
      <c r="AL308" s="264"/>
      <c r="AM308" s="264"/>
      <c r="AN308" s="264"/>
      <c r="AO308" s="264"/>
      <c r="AP308" s="264"/>
      <c r="AQ308" s="264"/>
      <c r="AR308" s="264"/>
      <c r="AS308" s="264"/>
      <c r="AT308" s="264"/>
      <c r="AU308" s="264"/>
      <c r="AV308" s="264"/>
      <c r="AW308" s="264"/>
      <c r="AX308" s="264"/>
      <c r="AY308" s="264"/>
      <c r="AZ308" s="264"/>
      <c r="BA308" s="264"/>
      <c r="BB308" s="264"/>
      <c r="AJY308" s="52"/>
    </row>
    <row r="309" spans="1:961" s="2" customFormat="1" ht="24" hidden="1" customHeight="1" x14ac:dyDescent="0.25">
      <c r="A309" s="434">
        <v>226</v>
      </c>
      <c r="B309" s="437">
        <f>C65</f>
        <v>3380459</v>
      </c>
      <c r="C309" s="436">
        <v>226</v>
      </c>
      <c r="D309" s="438">
        <f>C29</f>
        <v>61700</v>
      </c>
      <c r="E309" s="436">
        <v>226</v>
      </c>
      <c r="F309" s="438">
        <f>C52</f>
        <v>0</v>
      </c>
      <c r="G309" s="436">
        <v>226</v>
      </c>
      <c r="H309" s="438">
        <f t="shared" si="127"/>
        <v>3442159</v>
      </c>
      <c r="I309" s="433"/>
      <c r="J309" s="469"/>
      <c r="K309" s="410"/>
      <c r="L309" s="410"/>
      <c r="M309" s="410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  <c r="X309" s="264"/>
      <c r="Y309" s="264"/>
      <c r="Z309" s="264"/>
      <c r="AA309" s="264"/>
      <c r="AB309" s="264"/>
      <c r="AC309" s="264"/>
      <c r="AD309" s="264"/>
      <c r="AE309" s="264"/>
      <c r="AF309" s="264"/>
      <c r="AG309" s="264"/>
      <c r="AH309" s="264"/>
      <c r="AI309" s="264"/>
      <c r="AJ309" s="264"/>
      <c r="AK309" s="264"/>
      <c r="AL309" s="264"/>
      <c r="AM309" s="264"/>
      <c r="AN309" s="264"/>
      <c r="AO309" s="264"/>
      <c r="AP309" s="264"/>
      <c r="AQ309" s="264"/>
      <c r="AR309" s="264"/>
      <c r="AS309" s="264"/>
      <c r="AT309" s="264"/>
      <c r="AU309" s="264"/>
      <c r="AV309" s="264"/>
      <c r="AW309" s="264"/>
      <c r="AX309" s="264"/>
      <c r="AY309" s="264"/>
      <c r="AZ309" s="264"/>
      <c r="BA309" s="264"/>
      <c r="BB309" s="264"/>
      <c r="AJY309" s="52"/>
    </row>
    <row r="310" spans="1:961" s="2" customFormat="1" ht="24" hidden="1" customHeight="1" x14ac:dyDescent="0.25">
      <c r="A310" s="434">
        <v>310</v>
      </c>
      <c r="B310" s="435"/>
      <c r="C310" s="436">
        <v>310</v>
      </c>
      <c r="D310" s="438">
        <f>C33</f>
        <v>1558925</v>
      </c>
      <c r="E310" s="436">
        <v>310</v>
      </c>
      <c r="F310" s="434"/>
      <c r="G310" s="436">
        <v>310</v>
      </c>
      <c r="H310" s="438">
        <f t="shared" si="127"/>
        <v>1558925</v>
      </c>
      <c r="I310" s="433"/>
      <c r="J310" s="469"/>
      <c r="K310" s="410"/>
      <c r="L310" s="410"/>
      <c r="M310" s="410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  <c r="X310" s="264"/>
      <c r="Y310" s="264"/>
      <c r="Z310" s="264"/>
      <c r="AA310" s="264"/>
      <c r="AB310" s="264"/>
      <c r="AC310" s="264"/>
      <c r="AD310" s="264"/>
      <c r="AE310" s="264"/>
      <c r="AF310" s="264"/>
      <c r="AG310" s="264"/>
      <c r="AH310" s="264"/>
      <c r="AI310" s="264"/>
      <c r="AJ310" s="264"/>
      <c r="AK310" s="264"/>
      <c r="AL310" s="264"/>
      <c r="AM310" s="264"/>
      <c r="AN310" s="264"/>
      <c r="AO310" s="264"/>
      <c r="AP310" s="264"/>
      <c r="AQ310" s="264"/>
      <c r="AR310" s="264"/>
      <c r="AS310" s="264"/>
      <c r="AT310" s="264"/>
      <c r="AU310" s="264"/>
      <c r="AV310" s="264"/>
      <c r="AW310" s="264"/>
      <c r="AX310" s="264"/>
      <c r="AY310" s="264"/>
      <c r="AZ310" s="264"/>
      <c r="BA310" s="264"/>
      <c r="BB310" s="264"/>
      <c r="AJY310" s="52"/>
    </row>
    <row r="311" spans="1:961" s="2" customFormat="1" ht="24" hidden="1" customHeight="1" x14ac:dyDescent="0.25">
      <c r="A311" s="434">
        <v>342</v>
      </c>
      <c r="B311" s="437">
        <f>C66</f>
        <v>0</v>
      </c>
      <c r="C311" s="436">
        <v>342</v>
      </c>
      <c r="D311" s="438"/>
      <c r="E311" s="436">
        <v>342</v>
      </c>
      <c r="F311" s="438">
        <f>C53</f>
        <v>0</v>
      </c>
      <c r="G311" s="436">
        <v>342</v>
      </c>
      <c r="H311" s="438">
        <f t="shared" si="127"/>
        <v>0</v>
      </c>
      <c r="I311" s="433"/>
      <c r="J311" s="469"/>
      <c r="K311" s="410"/>
      <c r="L311" s="410"/>
      <c r="M311" s="410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  <c r="X311" s="264"/>
      <c r="Y311" s="264"/>
      <c r="Z311" s="264"/>
      <c r="AA311" s="264"/>
      <c r="AB311" s="264"/>
      <c r="AC311" s="264"/>
      <c r="AD311" s="264"/>
      <c r="AE311" s="264"/>
      <c r="AF311" s="264"/>
      <c r="AG311" s="264"/>
      <c r="AH311" s="264"/>
      <c r="AI311" s="264"/>
      <c r="AJ311" s="264"/>
      <c r="AK311" s="264"/>
      <c r="AL311" s="264"/>
      <c r="AM311" s="264"/>
      <c r="AN311" s="264"/>
      <c r="AO311" s="264"/>
      <c r="AP311" s="264"/>
      <c r="AQ311" s="264"/>
      <c r="AR311" s="264"/>
      <c r="AS311" s="264"/>
      <c r="AT311" s="264"/>
      <c r="AU311" s="264"/>
      <c r="AV311" s="264"/>
      <c r="AW311" s="264"/>
      <c r="AX311" s="264"/>
      <c r="AY311" s="264"/>
      <c r="AZ311" s="264"/>
      <c r="BA311" s="264"/>
      <c r="BB311" s="264"/>
      <c r="AJY311" s="52"/>
    </row>
    <row r="312" spans="1:961" s="2" customFormat="1" ht="24" hidden="1" customHeight="1" x14ac:dyDescent="0.25">
      <c r="A312" s="434">
        <v>346</v>
      </c>
      <c r="B312" s="435"/>
      <c r="C312" s="436">
        <v>346</v>
      </c>
      <c r="D312" s="438">
        <f>C39</f>
        <v>40000</v>
      </c>
      <c r="E312" s="436">
        <v>346</v>
      </c>
      <c r="F312" s="438"/>
      <c r="G312" s="436">
        <v>346</v>
      </c>
      <c r="H312" s="438">
        <f t="shared" si="127"/>
        <v>40000</v>
      </c>
      <c r="I312" s="433"/>
      <c r="J312" s="469"/>
      <c r="K312" s="410"/>
      <c r="L312" s="410"/>
      <c r="M312" s="410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  <c r="X312" s="264"/>
      <c r="Y312" s="264"/>
      <c r="Z312" s="264"/>
      <c r="AA312" s="264"/>
      <c r="AB312" s="264"/>
      <c r="AC312" s="264"/>
      <c r="AD312" s="264"/>
      <c r="AE312" s="264"/>
      <c r="AF312" s="264"/>
      <c r="AG312" s="264"/>
      <c r="AH312" s="264"/>
      <c r="AI312" s="264"/>
      <c r="AJ312" s="264"/>
      <c r="AK312" s="264"/>
      <c r="AL312" s="264"/>
      <c r="AM312" s="264"/>
      <c r="AN312" s="264"/>
      <c r="AO312" s="264"/>
      <c r="AP312" s="264"/>
      <c r="AQ312" s="264"/>
      <c r="AR312" s="264"/>
      <c r="AS312" s="264"/>
      <c r="AT312" s="264"/>
      <c r="AU312" s="264"/>
      <c r="AV312" s="264"/>
      <c r="AW312" s="264"/>
      <c r="AX312" s="264"/>
      <c r="AY312" s="264"/>
      <c r="AZ312" s="264"/>
      <c r="BA312" s="264"/>
      <c r="BB312" s="264"/>
      <c r="AJY312" s="52"/>
    </row>
    <row r="313" spans="1:961" s="2" customFormat="1" ht="24" hidden="1" customHeight="1" x14ac:dyDescent="0.25">
      <c r="A313" s="434">
        <v>349</v>
      </c>
      <c r="B313" s="435"/>
      <c r="C313" s="436">
        <v>349</v>
      </c>
      <c r="D313" s="438">
        <f>C46</f>
        <v>45500</v>
      </c>
      <c r="E313" s="436">
        <v>349</v>
      </c>
      <c r="F313" s="438"/>
      <c r="G313" s="436">
        <v>349</v>
      </c>
      <c r="H313" s="438">
        <f t="shared" si="127"/>
        <v>45500</v>
      </c>
      <c r="I313" s="433"/>
      <c r="J313" s="469"/>
      <c r="K313" s="410"/>
      <c r="L313" s="410"/>
      <c r="M313" s="410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  <c r="X313" s="264"/>
      <c r="Y313" s="264"/>
      <c r="Z313" s="264"/>
      <c r="AA313" s="264"/>
      <c r="AB313" s="264"/>
      <c r="AC313" s="264"/>
      <c r="AD313" s="264"/>
      <c r="AE313" s="264"/>
      <c r="AF313" s="264"/>
      <c r="AG313" s="264"/>
      <c r="AH313" s="264"/>
      <c r="AI313" s="264"/>
      <c r="AJ313" s="264"/>
      <c r="AK313" s="264"/>
      <c r="AL313" s="264"/>
      <c r="AM313" s="264"/>
      <c r="AN313" s="264"/>
      <c r="AO313" s="264"/>
      <c r="AP313" s="264"/>
      <c r="AQ313" s="264"/>
      <c r="AR313" s="264"/>
      <c r="AS313" s="264"/>
      <c r="AT313" s="264"/>
      <c r="AU313" s="264"/>
      <c r="AV313" s="264"/>
      <c r="AW313" s="264"/>
      <c r="AX313" s="264"/>
      <c r="AY313" s="264"/>
      <c r="AZ313" s="264"/>
      <c r="BA313" s="264"/>
      <c r="BB313" s="264"/>
      <c r="AJY313" s="52"/>
    </row>
    <row r="314" spans="1:961" s="2" customFormat="1" ht="24" hidden="1" customHeight="1" x14ac:dyDescent="0.25">
      <c r="A314" s="439" t="s">
        <v>209</v>
      </c>
      <c r="B314" s="440">
        <f>SUM(B310:B313)</f>
        <v>0</v>
      </c>
      <c r="C314" s="441" t="s">
        <v>209</v>
      </c>
      <c r="D314" s="442">
        <f>SUM(D310:D313)</f>
        <v>1644425</v>
      </c>
      <c r="E314" s="441" t="s">
        <v>209</v>
      </c>
      <c r="F314" s="439">
        <f>SUM(F310:F313)</f>
        <v>0</v>
      </c>
      <c r="G314" s="441" t="s">
        <v>209</v>
      </c>
      <c r="H314" s="554">
        <f>B314+D314+F314</f>
        <v>1644425</v>
      </c>
      <c r="I314" s="433"/>
      <c r="J314" s="469"/>
      <c r="K314" s="410"/>
      <c r="L314" s="410"/>
      <c r="M314" s="410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  <c r="X314" s="264"/>
      <c r="Y314" s="264"/>
      <c r="Z314" s="264"/>
      <c r="AA314" s="264"/>
      <c r="AB314" s="264"/>
      <c r="AC314" s="264"/>
      <c r="AD314" s="264"/>
      <c r="AE314" s="264"/>
      <c r="AF314" s="264"/>
      <c r="AG314" s="264"/>
      <c r="AH314" s="264"/>
      <c r="AI314" s="264"/>
      <c r="AJ314" s="264"/>
      <c r="AK314" s="264"/>
      <c r="AL314" s="264"/>
      <c r="AM314" s="264"/>
      <c r="AN314" s="264"/>
      <c r="AO314" s="264"/>
      <c r="AP314" s="264"/>
      <c r="AQ314" s="264"/>
      <c r="AR314" s="264"/>
      <c r="AS314" s="264"/>
      <c r="AT314" s="264"/>
      <c r="AU314" s="264"/>
      <c r="AV314" s="264"/>
      <c r="AW314" s="264"/>
      <c r="AX314" s="264"/>
      <c r="AY314" s="264"/>
      <c r="AZ314" s="264"/>
      <c r="BA314" s="264"/>
      <c r="BB314" s="264"/>
      <c r="AJY314" s="52"/>
    </row>
    <row r="315" spans="1:961" s="2" customFormat="1" ht="24" hidden="1" customHeight="1" x14ac:dyDescent="0.25">
      <c r="A315" s="443" t="s">
        <v>210</v>
      </c>
      <c r="B315" s="444">
        <f>SUM(B303:B313)</f>
        <v>6063428.54</v>
      </c>
      <c r="C315" s="445" t="s">
        <v>210</v>
      </c>
      <c r="D315" s="446">
        <f>SUM(D303:D313)</f>
        <v>41553070</v>
      </c>
      <c r="E315" s="445" t="s">
        <v>210</v>
      </c>
      <c r="F315" s="446">
        <f>SUM(F303:F313)</f>
        <v>0</v>
      </c>
      <c r="G315" s="445" t="s">
        <v>210</v>
      </c>
      <c r="H315" s="555">
        <f t="shared" si="127"/>
        <v>47616498.539999999</v>
      </c>
      <c r="I315" s="433"/>
      <c r="J315" s="469"/>
      <c r="K315" s="410"/>
      <c r="L315" s="410"/>
      <c r="M315" s="410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  <c r="X315" s="264"/>
      <c r="Y315" s="264"/>
      <c r="Z315" s="264"/>
      <c r="AA315" s="264"/>
      <c r="AB315" s="264"/>
      <c r="AC315" s="264"/>
      <c r="AD315" s="264"/>
      <c r="AE315" s="264"/>
      <c r="AF315" s="264"/>
      <c r="AG315" s="264"/>
      <c r="AH315" s="264"/>
      <c r="AI315" s="264"/>
      <c r="AJ315" s="264"/>
      <c r="AK315" s="264"/>
      <c r="AL315" s="264"/>
      <c r="AM315" s="264"/>
      <c r="AN315" s="264"/>
      <c r="AO315" s="264"/>
      <c r="AP315" s="264"/>
      <c r="AQ315" s="264"/>
      <c r="AR315" s="264"/>
      <c r="AS315" s="264"/>
      <c r="AT315" s="264"/>
      <c r="AU315" s="264"/>
      <c r="AV315" s="264"/>
      <c r="AW315" s="264"/>
      <c r="AX315" s="264"/>
      <c r="AY315" s="264"/>
      <c r="AZ315" s="264"/>
      <c r="BA315" s="264"/>
      <c r="BB315" s="264"/>
      <c r="AJY315" s="52"/>
    </row>
    <row r="316" spans="1:961" ht="21.75" hidden="1" customHeight="1" x14ac:dyDescent="0.25">
      <c r="A316" s="447"/>
      <c r="B316" s="478">
        <f>B315-C76</f>
        <v>-26040</v>
      </c>
      <c r="C316" s="519"/>
      <c r="D316" s="448">
        <f>D315-C49</f>
        <v>0</v>
      </c>
      <c r="E316" s="432"/>
      <c r="F316" s="448">
        <f>F315-C60</f>
        <v>0</v>
      </c>
      <c r="G316" s="432"/>
      <c r="H316" s="448">
        <f t="shared" si="127"/>
        <v>-26040</v>
      </c>
      <c r="I316" s="433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264"/>
      <c r="Y316" s="264"/>
      <c r="Z316" s="264"/>
      <c r="AA316" s="264"/>
      <c r="AB316" s="264"/>
      <c r="AC316" s="264"/>
      <c r="AD316" s="264"/>
      <c r="AE316" s="264"/>
      <c r="AF316" s="264"/>
      <c r="AG316" s="264"/>
      <c r="AH316" s="264"/>
      <c r="AI316" s="264"/>
      <c r="AJ316" s="264"/>
      <c r="AK316" s="264"/>
      <c r="AL316" s="264"/>
      <c r="AM316" s="264"/>
      <c r="AN316" s="264"/>
      <c r="AO316" s="264"/>
      <c r="AP316" s="264"/>
      <c r="AQ316" s="264"/>
      <c r="AR316" s="264"/>
      <c r="AS316" s="264"/>
      <c r="AT316" s="264"/>
      <c r="AU316" s="264"/>
      <c r="AV316" s="264"/>
      <c r="AW316" s="264"/>
      <c r="AX316" s="264"/>
      <c r="AY316" s="264"/>
      <c r="AZ316" s="264"/>
      <c r="BA316" s="265"/>
      <c r="BB316" s="265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  <c r="IV316" s="3"/>
      <c r="IW316" s="3"/>
      <c r="IX316" s="3"/>
      <c r="IY316" s="3"/>
      <c r="IZ316" s="3"/>
      <c r="JA316" s="3"/>
      <c r="JB316" s="3"/>
      <c r="JC316" s="3"/>
      <c r="JD316" s="3"/>
      <c r="JE316" s="3"/>
      <c r="JF316" s="3"/>
      <c r="JG316" s="3"/>
      <c r="JH316" s="3"/>
      <c r="JI316" s="3"/>
      <c r="JJ316" s="3"/>
      <c r="JK316" s="3"/>
      <c r="JL316" s="3"/>
      <c r="JM316" s="3"/>
      <c r="JN316" s="3"/>
      <c r="JO316" s="3"/>
      <c r="JP316" s="3"/>
      <c r="JQ316" s="3"/>
      <c r="JR316" s="3"/>
      <c r="JS316" s="3"/>
      <c r="JT316" s="3"/>
      <c r="JU316" s="3"/>
      <c r="JV316" s="3"/>
      <c r="JW316" s="3"/>
      <c r="JX316" s="3"/>
      <c r="JY316" s="3"/>
      <c r="JZ316" s="3"/>
      <c r="KA316" s="3"/>
      <c r="KB316" s="3"/>
      <c r="KC316" s="3"/>
      <c r="KD316" s="3"/>
      <c r="KE316" s="3"/>
      <c r="KF316" s="3"/>
      <c r="KG316" s="3"/>
      <c r="KH316" s="3"/>
      <c r="KI316" s="3"/>
      <c r="KJ316" s="3"/>
      <c r="KK316" s="3"/>
      <c r="KL316" s="3"/>
      <c r="KM316" s="3"/>
      <c r="KN316" s="3"/>
      <c r="KO316" s="3"/>
      <c r="KP316" s="3"/>
      <c r="KQ316" s="3"/>
      <c r="KR316" s="3"/>
      <c r="KS316" s="3"/>
      <c r="KT316" s="3"/>
      <c r="KU316" s="3"/>
      <c r="KV316" s="3"/>
      <c r="KW316" s="3"/>
      <c r="KX316" s="3"/>
      <c r="KY316" s="3"/>
      <c r="KZ316" s="3"/>
      <c r="LA316" s="3"/>
      <c r="LB316" s="3"/>
      <c r="LC316" s="3"/>
      <c r="LD316" s="3"/>
      <c r="LE316" s="3"/>
      <c r="LF316" s="3"/>
      <c r="LG316" s="3"/>
      <c r="LH316" s="3"/>
      <c r="LI316" s="3"/>
      <c r="LJ316" s="3"/>
      <c r="LK316" s="3"/>
      <c r="LL316" s="3"/>
      <c r="LM316" s="3"/>
      <c r="LN316" s="3"/>
      <c r="LO316" s="3"/>
      <c r="LP316" s="3"/>
      <c r="LQ316" s="3"/>
      <c r="LR316" s="3"/>
      <c r="LS316" s="3"/>
      <c r="LT316" s="3"/>
      <c r="LU316" s="3"/>
      <c r="LV316" s="3"/>
      <c r="LW316" s="3"/>
      <c r="LX316" s="3"/>
      <c r="LY316" s="3"/>
      <c r="LZ316" s="3"/>
      <c r="MA316" s="3"/>
      <c r="MB316" s="3"/>
      <c r="MC316" s="3"/>
      <c r="MD316" s="3"/>
      <c r="ME316" s="3"/>
      <c r="MF316" s="3"/>
      <c r="MG316" s="3"/>
      <c r="MH316" s="3"/>
      <c r="MI316" s="3"/>
      <c r="MJ316" s="3"/>
      <c r="MK316" s="3"/>
      <c r="ML316" s="3"/>
      <c r="MM316" s="3"/>
      <c r="MN316" s="3"/>
      <c r="MO316" s="3"/>
      <c r="MP316" s="3"/>
      <c r="MQ316" s="3"/>
      <c r="MR316" s="3"/>
      <c r="MS316" s="3"/>
      <c r="MT316" s="3"/>
      <c r="MU316" s="3"/>
      <c r="MV316" s="3"/>
      <c r="MW316" s="3"/>
      <c r="MX316" s="3"/>
      <c r="MY316" s="3"/>
      <c r="MZ316" s="3"/>
      <c r="NA316" s="3"/>
      <c r="NB316" s="3"/>
      <c r="NC316" s="3"/>
      <c r="ND316" s="3"/>
      <c r="NE316" s="3"/>
      <c r="NF316" s="3"/>
      <c r="NG316" s="3"/>
      <c r="NH316" s="3"/>
      <c r="NI316" s="3"/>
      <c r="NJ316" s="3"/>
      <c r="NK316" s="3"/>
      <c r="NL316" s="3"/>
      <c r="NM316" s="3"/>
      <c r="NN316" s="3"/>
      <c r="NO316" s="3"/>
      <c r="NP316" s="3"/>
      <c r="NQ316" s="3"/>
      <c r="NR316" s="3"/>
      <c r="NS316" s="3"/>
      <c r="NT316" s="3"/>
      <c r="NU316" s="3"/>
      <c r="NV316" s="3"/>
      <c r="NW316" s="3"/>
      <c r="NX316" s="3"/>
      <c r="NY316" s="3"/>
      <c r="NZ316" s="3"/>
      <c r="OA316" s="3"/>
      <c r="OB316" s="3"/>
      <c r="OC316" s="3"/>
      <c r="OD316" s="3"/>
      <c r="OE316" s="3"/>
      <c r="OF316" s="3"/>
      <c r="OG316" s="3"/>
      <c r="OH316" s="3"/>
      <c r="OI316" s="3"/>
      <c r="OJ316" s="3"/>
      <c r="OK316" s="3"/>
      <c r="OL316" s="3"/>
      <c r="OM316" s="3"/>
      <c r="ON316" s="3"/>
      <c r="OO316" s="3"/>
      <c r="OP316" s="3"/>
      <c r="OQ316" s="3"/>
      <c r="OR316" s="3"/>
      <c r="OS316" s="3"/>
      <c r="OT316" s="3"/>
      <c r="OU316" s="3"/>
      <c r="OV316" s="3"/>
      <c r="OW316" s="3"/>
      <c r="OX316" s="3"/>
      <c r="OY316" s="3"/>
      <c r="OZ316" s="3"/>
      <c r="PA316" s="3"/>
      <c r="PB316" s="3"/>
      <c r="PC316" s="3"/>
      <c r="PD316" s="3"/>
      <c r="PE316" s="3"/>
      <c r="PF316" s="3"/>
      <c r="PG316" s="3"/>
      <c r="PH316" s="3"/>
      <c r="PI316" s="3"/>
      <c r="PJ316" s="3"/>
      <c r="PK316" s="3"/>
      <c r="PL316" s="3"/>
      <c r="PM316" s="3"/>
      <c r="PN316" s="3"/>
      <c r="PO316" s="3"/>
      <c r="PP316" s="3"/>
      <c r="PQ316" s="3"/>
      <c r="PR316" s="3"/>
      <c r="PS316" s="3"/>
      <c r="PT316" s="3"/>
      <c r="PU316" s="3"/>
      <c r="PV316" s="3"/>
      <c r="PW316" s="3"/>
      <c r="PX316" s="3"/>
      <c r="PY316" s="3"/>
      <c r="PZ316" s="3"/>
      <c r="QA316" s="3"/>
      <c r="QB316" s="3"/>
      <c r="QC316" s="3"/>
      <c r="QD316" s="3"/>
      <c r="QE316" s="3"/>
      <c r="QF316" s="3"/>
      <c r="QG316" s="3"/>
      <c r="QH316" s="3"/>
      <c r="QI316" s="3"/>
      <c r="QJ316" s="3"/>
      <c r="QK316" s="3"/>
      <c r="QL316" s="3"/>
      <c r="QM316" s="3"/>
      <c r="QN316" s="3"/>
      <c r="QO316" s="3"/>
      <c r="QP316" s="3"/>
      <c r="QQ316" s="3"/>
      <c r="QR316" s="3"/>
      <c r="QS316" s="3"/>
      <c r="QT316" s="3"/>
      <c r="QU316" s="3"/>
      <c r="QV316" s="3"/>
      <c r="QW316" s="3"/>
      <c r="QX316" s="3"/>
      <c r="QY316" s="3"/>
      <c r="QZ316" s="3"/>
      <c r="RA316" s="3"/>
      <c r="RB316" s="3"/>
      <c r="RC316" s="3"/>
      <c r="RD316" s="3"/>
      <c r="RE316" s="3"/>
      <c r="RF316" s="3"/>
      <c r="RG316" s="3"/>
      <c r="RH316" s="3"/>
      <c r="RI316" s="3"/>
      <c r="RJ316" s="3"/>
      <c r="RK316" s="3"/>
      <c r="RL316" s="3"/>
      <c r="RM316" s="3"/>
      <c r="RN316" s="3"/>
      <c r="RO316" s="3"/>
      <c r="RP316" s="3"/>
      <c r="RQ316" s="3"/>
      <c r="RR316" s="3"/>
      <c r="RS316" s="3"/>
      <c r="RT316" s="3"/>
      <c r="RU316" s="3"/>
      <c r="RV316" s="3"/>
      <c r="RW316" s="3"/>
      <c r="RX316" s="3"/>
      <c r="RY316" s="3"/>
      <c r="RZ316" s="3"/>
      <c r="SA316" s="3"/>
      <c r="SB316" s="3"/>
      <c r="SC316" s="3"/>
      <c r="SD316" s="3"/>
      <c r="SE316" s="3"/>
      <c r="SF316" s="3"/>
      <c r="SG316" s="3"/>
      <c r="SH316" s="3"/>
      <c r="SI316" s="3"/>
      <c r="SJ316" s="3"/>
      <c r="SK316" s="3"/>
      <c r="SL316" s="3"/>
      <c r="SM316" s="3"/>
      <c r="SN316" s="3"/>
      <c r="SO316" s="3"/>
      <c r="SP316" s="3"/>
      <c r="SQ316" s="3"/>
      <c r="SR316" s="3"/>
      <c r="SS316" s="3"/>
      <c r="ST316" s="3"/>
      <c r="SU316" s="3"/>
      <c r="SV316" s="3"/>
      <c r="SW316" s="3"/>
      <c r="SX316" s="3"/>
      <c r="SY316" s="3"/>
      <c r="SZ316" s="3"/>
      <c r="TA316" s="3"/>
      <c r="TB316" s="3"/>
      <c r="TC316" s="3"/>
      <c r="TD316" s="3"/>
      <c r="TE316" s="3"/>
      <c r="TF316" s="3"/>
      <c r="TG316" s="3"/>
      <c r="TH316" s="3"/>
      <c r="TI316" s="3"/>
      <c r="TJ316" s="3"/>
      <c r="TK316" s="3"/>
      <c r="TL316" s="3"/>
      <c r="TM316" s="3"/>
      <c r="TN316" s="3"/>
      <c r="TO316" s="3"/>
      <c r="TP316" s="3"/>
      <c r="TQ316" s="3"/>
      <c r="TR316" s="3"/>
      <c r="TS316" s="3"/>
      <c r="TT316" s="3"/>
      <c r="TU316" s="3"/>
      <c r="TV316" s="3"/>
      <c r="TW316" s="3"/>
      <c r="TX316" s="3"/>
      <c r="TY316" s="3"/>
      <c r="TZ316" s="3"/>
      <c r="UA316" s="3"/>
      <c r="UB316" s="3"/>
      <c r="UC316" s="3"/>
      <c r="UD316" s="3"/>
      <c r="UE316" s="3"/>
      <c r="UF316" s="3"/>
      <c r="UG316" s="3"/>
      <c r="UH316" s="3"/>
      <c r="UI316" s="3"/>
      <c r="UJ316" s="3"/>
      <c r="UK316" s="3"/>
      <c r="UL316" s="3"/>
      <c r="UM316" s="3"/>
      <c r="UN316" s="3"/>
      <c r="UO316" s="3"/>
      <c r="UP316" s="3"/>
      <c r="UQ316" s="3"/>
      <c r="UR316" s="3"/>
      <c r="US316" s="3"/>
      <c r="UT316" s="3"/>
      <c r="UU316" s="3"/>
      <c r="UV316" s="3"/>
      <c r="UW316" s="3"/>
      <c r="UX316" s="3"/>
      <c r="UY316" s="3"/>
      <c r="UZ316" s="3"/>
      <c r="VA316" s="3"/>
      <c r="VB316" s="3"/>
      <c r="VC316" s="3"/>
      <c r="VD316" s="3"/>
      <c r="VE316" s="3"/>
      <c r="VF316" s="3"/>
      <c r="VG316" s="3"/>
      <c r="VH316" s="3"/>
      <c r="VI316" s="3"/>
      <c r="VJ316" s="3"/>
      <c r="VK316" s="3"/>
      <c r="VL316" s="3"/>
      <c r="VM316" s="3"/>
      <c r="VN316" s="3"/>
      <c r="VO316" s="3"/>
      <c r="VP316" s="3"/>
      <c r="VQ316" s="3"/>
      <c r="VR316" s="3"/>
      <c r="VS316" s="3"/>
      <c r="VT316" s="3"/>
      <c r="VU316" s="3"/>
      <c r="VV316" s="3"/>
      <c r="VW316" s="3"/>
      <c r="VX316" s="3"/>
      <c r="VY316" s="3"/>
      <c r="VZ316" s="3"/>
      <c r="WA316" s="3"/>
      <c r="WB316" s="3"/>
      <c r="WC316" s="3"/>
      <c r="WD316" s="3"/>
      <c r="WE316" s="3"/>
      <c r="WF316" s="3"/>
      <c r="WG316" s="3"/>
      <c r="WH316" s="3"/>
      <c r="WI316" s="3"/>
      <c r="WJ316" s="3"/>
      <c r="WK316" s="3"/>
      <c r="WL316" s="3"/>
      <c r="WM316" s="3"/>
      <c r="WN316" s="3"/>
      <c r="WO316" s="3"/>
      <c r="WP316" s="3"/>
      <c r="WQ316" s="3"/>
      <c r="WR316" s="3"/>
      <c r="WS316" s="3"/>
      <c r="WT316" s="3"/>
      <c r="WU316" s="3"/>
      <c r="WV316" s="3"/>
      <c r="WW316" s="3"/>
      <c r="WX316" s="3"/>
      <c r="WY316" s="3"/>
      <c r="WZ316" s="3"/>
      <c r="XA316" s="3"/>
      <c r="XB316" s="3"/>
      <c r="XC316" s="3"/>
      <c r="XD316" s="3"/>
      <c r="XE316" s="3"/>
      <c r="XF316" s="3"/>
      <c r="XG316" s="3"/>
      <c r="XH316" s="3"/>
      <c r="XI316" s="3"/>
      <c r="XJ316" s="3"/>
      <c r="XK316" s="3"/>
      <c r="XL316" s="3"/>
      <c r="XM316" s="3"/>
      <c r="XN316" s="3"/>
      <c r="XO316" s="3"/>
      <c r="XP316" s="3"/>
      <c r="XQ316" s="3"/>
      <c r="XR316" s="3"/>
      <c r="XS316" s="3"/>
      <c r="XT316" s="3"/>
      <c r="XU316" s="3"/>
      <c r="XV316" s="3"/>
      <c r="XW316" s="3"/>
      <c r="XX316" s="3"/>
      <c r="XY316" s="3"/>
      <c r="XZ316" s="3"/>
      <c r="YA316" s="3"/>
      <c r="YB316" s="3"/>
      <c r="YC316" s="3"/>
      <c r="YD316" s="3"/>
      <c r="YE316" s="3"/>
      <c r="YF316" s="3"/>
      <c r="YG316" s="3"/>
      <c r="YH316" s="3"/>
      <c r="YI316" s="3"/>
      <c r="YJ316" s="3"/>
      <c r="YK316" s="3"/>
      <c r="YL316" s="3"/>
      <c r="YM316" s="3"/>
      <c r="YN316" s="3"/>
      <c r="YO316" s="3"/>
      <c r="YP316" s="3"/>
      <c r="YQ316" s="3"/>
      <c r="YR316" s="3"/>
      <c r="YS316" s="3"/>
      <c r="YT316" s="3"/>
      <c r="YU316" s="3"/>
      <c r="YV316" s="3"/>
      <c r="YW316" s="3"/>
      <c r="YX316" s="3"/>
      <c r="YY316" s="3"/>
      <c r="YZ316" s="3"/>
      <c r="ZA316" s="3"/>
      <c r="ZB316" s="3"/>
      <c r="ZC316" s="3"/>
      <c r="ZD316" s="3"/>
      <c r="ZE316" s="3"/>
      <c r="ZF316" s="3"/>
      <c r="ZG316" s="3"/>
      <c r="ZH316" s="3"/>
      <c r="ZI316" s="3"/>
      <c r="ZJ316" s="3"/>
      <c r="ZK316" s="3"/>
      <c r="ZL316" s="3"/>
      <c r="ZM316" s="3"/>
      <c r="ZN316" s="3"/>
      <c r="ZO316" s="3"/>
      <c r="ZP316" s="3"/>
      <c r="ZQ316" s="3"/>
      <c r="ZR316" s="3"/>
      <c r="ZS316" s="3"/>
      <c r="ZT316" s="3"/>
      <c r="ZU316" s="3"/>
      <c r="ZV316" s="3"/>
      <c r="ZW316" s="3"/>
      <c r="ZX316" s="3"/>
      <c r="ZY316" s="3"/>
      <c r="ZZ316" s="3"/>
      <c r="AAA316" s="3"/>
      <c r="AAB316" s="3"/>
      <c r="AAC316" s="3"/>
      <c r="AAD316" s="3"/>
      <c r="AAE316" s="3"/>
      <c r="AAF316" s="3"/>
      <c r="AAG316" s="3"/>
      <c r="AAH316" s="3"/>
      <c r="AAI316" s="3"/>
      <c r="AAJ316" s="3"/>
      <c r="AAK316" s="3"/>
      <c r="AAL316" s="3"/>
      <c r="AAM316" s="3"/>
      <c r="AAN316" s="3"/>
      <c r="AAO316" s="3"/>
      <c r="AAP316" s="3"/>
      <c r="AAQ316" s="3"/>
      <c r="AAR316" s="3"/>
      <c r="AAS316" s="3"/>
      <c r="AAT316" s="3"/>
      <c r="AAU316" s="3"/>
      <c r="AAV316" s="3"/>
      <c r="AAW316" s="3"/>
      <c r="AAX316" s="3"/>
      <c r="AAY316" s="3"/>
      <c r="AAZ316" s="3"/>
      <c r="ABA316" s="3"/>
      <c r="ABB316" s="3"/>
      <c r="ABC316" s="3"/>
      <c r="ABD316" s="3"/>
      <c r="ABE316" s="3"/>
      <c r="ABF316" s="3"/>
      <c r="ABG316" s="3"/>
      <c r="ABH316" s="3"/>
      <c r="ABI316" s="3"/>
      <c r="ABJ316" s="3"/>
      <c r="ABK316" s="3"/>
      <c r="ABL316" s="3"/>
      <c r="ABM316" s="3"/>
      <c r="ABN316" s="3"/>
      <c r="ABO316" s="3"/>
      <c r="ABP316" s="3"/>
      <c r="ABQ316" s="3"/>
      <c r="ABR316" s="3"/>
      <c r="ABS316" s="3"/>
      <c r="ABT316" s="3"/>
      <c r="ABU316" s="3"/>
      <c r="ABV316" s="3"/>
      <c r="ABW316" s="3"/>
      <c r="ABX316" s="3"/>
      <c r="ABY316" s="3"/>
      <c r="ABZ316" s="3"/>
      <c r="ACA316" s="3"/>
      <c r="ACB316" s="3"/>
      <c r="ACC316" s="3"/>
      <c r="ACD316" s="3"/>
      <c r="ACE316" s="3"/>
      <c r="ACF316" s="3"/>
      <c r="ACG316" s="3"/>
      <c r="ACH316" s="3"/>
      <c r="ACI316" s="3"/>
      <c r="ACJ316" s="3"/>
      <c r="ACK316" s="3"/>
      <c r="ACL316" s="3"/>
      <c r="ACM316" s="3"/>
      <c r="ACN316" s="3"/>
      <c r="ACO316" s="3"/>
      <c r="ACP316" s="3"/>
      <c r="ACQ316" s="3"/>
      <c r="ACR316" s="3"/>
      <c r="ACS316" s="3"/>
      <c r="ACT316" s="3"/>
      <c r="ACU316" s="3"/>
      <c r="ACV316" s="3"/>
      <c r="ACW316" s="3"/>
      <c r="ACX316" s="3"/>
      <c r="ACY316" s="3"/>
      <c r="ACZ316" s="3"/>
      <c r="ADA316" s="3"/>
      <c r="ADB316" s="3"/>
      <c r="ADC316" s="3"/>
      <c r="ADD316" s="3"/>
      <c r="ADE316" s="3"/>
      <c r="ADF316" s="3"/>
      <c r="ADG316" s="3"/>
      <c r="ADH316" s="3"/>
      <c r="ADI316" s="3"/>
      <c r="ADJ316" s="3"/>
      <c r="ADK316" s="3"/>
      <c r="ADL316" s="3"/>
      <c r="ADM316" s="3"/>
      <c r="ADN316" s="3"/>
      <c r="ADO316" s="3"/>
      <c r="ADP316" s="3"/>
      <c r="ADQ316" s="3"/>
      <c r="ADR316" s="3"/>
      <c r="ADS316" s="3"/>
      <c r="ADT316" s="3"/>
      <c r="ADU316" s="3"/>
      <c r="ADV316" s="3"/>
      <c r="ADW316" s="3"/>
      <c r="ADX316" s="3"/>
      <c r="ADY316" s="3"/>
      <c r="ADZ316" s="3"/>
      <c r="AEA316" s="3"/>
      <c r="AEB316" s="3"/>
      <c r="AEC316" s="3"/>
      <c r="AED316" s="3"/>
      <c r="AEE316" s="3"/>
      <c r="AEF316" s="3"/>
      <c r="AEG316" s="3"/>
      <c r="AEH316" s="3"/>
      <c r="AEI316" s="3"/>
      <c r="AEJ316" s="3"/>
      <c r="AEK316" s="3"/>
      <c r="AEL316" s="3"/>
      <c r="AEM316" s="3"/>
      <c r="AEN316" s="3"/>
      <c r="AEO316" s="3"/>
      <c r="AEP316" s="3"/>
      <c r="AEQ316" s="3"/>
      <c r="AER316" s="3"/>
      <c r="AES316" s="3"/>
      <c r="AET316" s="3"/>
      <c r="AEU316" s="3"/>
      <c r="AEV316" s="3"/>
      <c r="AEW316" s="3"/>
      <c r="AEX316" s="3"/>
      <c r="AEY316" s="3"/>
      <c r="AEZ316" s="3"/>
      <c r="AFA316" s="3"/>
      <c r="AFB316" s="3"/>
      <c r="AFC316" s="3"/>
      <c r="AFD316" s="3"/>
      <c r="AFE316" s="3"/>
      <c r="AFF316" s="3"/>
      <c r="AFG316" s="3"/>
      <c r="AFH316" s="3"/>
      <c r="AFI316" s="3"/>
      <c r="AFJ316" s="3"/>
      <c r="AFK316" s="3"/>
      <c r="AFL316" s="3"/>
      <c r="AFM316" s="3"/>
      <c r="AFN316" s="3"/>
      <c r="AFO316" s="3"/>
      <c r="AFP316" s="3"/>
      <c r="AFQ316" s="3"/>
      <c r="AFR316" s="3"/>
      <c r="AFS316" s="3"/>
      <c r="AFT316" s="3"/>
      <c r="AFU316" s="3"/>
      <c r="AFV316" s="3"/>
      <c r="AFW316" s="3"/>
      <c r="AFX316" s="3"/>
      <c r="AFY316" s="3"/>
      <c r="AFZ316" s="3"/>
      <c r="AGA316" s="3"/>
      <c r="AGB316" s="3"/>
      <c r="AGC316" s="3"/>
      <c r="AGD316" s="3"/>
      <c r="AGE316" s="3"/>
      <c r="AGF316" s="3"/>
      <c r="AGG316" s="3"/>
      <c r="AGH316" s="3"/>
      <c r="AGI316" s="3"/>
      <c r="AGJ316" s="3"/>
      <c r="AGK316" s="3"/>
      <c r="AGL316" s="3"/>
      <c r="AGM316" s="3"/>
      <c r="AGN316" s="3"/>
      <c r="AGO316" s="3"/>
      <c r="AGP316" s="3"/>
      <c r="AGQ316" s="3"/>
      <c r="AGR316" s="3"/>
      <c r="AGS316" s="3"/>
      <c r="AGT316" s="3"/>
      <c r="AGU316" s="3"/>
      <c r="AGV316" s="3"/>
      <c r="AGW316" s="3"/>
      <c r="AGX316" s="3"/>
      <c r="AGY316" s="3"/>
      <c r="AGZ316" s="3"/>
      <c r="AHA316" s="3"/>
      <c r="AHB316" s="3"/>
      <c r="AHC316" s="3"/>
      <c r="AHD316" s="3"/>
      <c r="AHE316" s="3"/>
      <c r="AHF316" s="3"/>
      <c r="AHG316" s="3"/>
      <c r="AHH316" s="3"/>
      <c r="AHI316" s="3"/>
      <c r="AHJ316" s="3"/>
      <c r="AHK316" s="3"/>
      <c r="AHL316" s="3"/>
      <c r="AHM316" s="3"/>
      <c r="AHN316" s="3"/>
      <c r="AHO316" s="3"/>
      <c r="AHP316" s="3"/>
      <c r="AHQ316" s="3"/>
      <c r="AHR316" s="3"/>
      <c r="AHS316" s="3"/>
      <c r="AHT316" s="3"/>
      <c r="AHU316" s="3"/>
      <c r="AHV316" s="3"/>
      <c r="AHW316" s="3"/>
      <c r="AHX316" s="3"/>
      <c r="AHY316" s="3"/>
      <c r="AHZ316" s="3"/>
      <c r="AIA316" s="3"/>
      <c r="AIB316" s="3"/>
      <c r="AIC316" s="3"/>
      <c r="AID316" s="3"/>
      <c r="AIE316" s="3"/>
      <c r="AIF316" s="3"/>
      <c r="AIG316" s="3"/>
      <c r="AIH316" s="3"/>
      <c r="AII316" s="3"/>
      <c r="AIJ316" s="3"/>
      <c r="AIK316" s="3"/>
      <c r="AIL316" s="3"/>
      <c r="AIM316" s="3"/>
      <c r="AIN316" s="3"/>
      <c r="AIO316" s="3"/>
      <c r="AIP316" s="3"/>
      <c r="AIQ316" s="3"/>
      <c r="AIR316" s="3"/>
      <c r="AIS316" s="3"/>
      <c r="AIT316" s="3"/>
      <c r="AIU316" s="3"/>
      <c r="AIV316" s="3"/>
      <c r="AIW316" s="3"/>
      <c r="AIX316" s="3"/>
      <c r="AIY316" s="3"/>
      <c r="AIZ316" s="3"/>
      <c r="AJA316" s="3"/>
      <c r="AJB316" s="3"/>
      <c r="AJC316" s="3"/>
      <c r="AJD316" s="3"/>
      <c r="AJE316" s="3"/>
      <c r="AJF316" s="3"/>
      <c r="AJG316" s="3"/>
      <c r="AJH316" s="3"/>
      <c r="AJI316" s="3"/>
      <c r="AJJ316" s="3"/>
      <c r="AJK316" s="3"/>
      <c r="AJL316" s="3"/>
      <c r="AJM316" s="3"/>
      <c r="AJN316" s="3"/>
      <c r="AJO316" s="3"/>
      <c r="AJP316" s="3"/>
      <c r="AJQ316" s="3"/>
      <c r="AJR316" s="3"/>
      <c r="AJS316" s="3"/>
      <c r="AJT316" s="3"/>
      <c r="AJU316" s="3"/>
      <c r="AJV316" s="3"/>
      <c r="AJW316" s="3"/>
      <c r="AJX316" s="3"/>
    </row>
    <row r="317" spans="1:961" ht="15.75" hidden="1" x14ac:dyDescent="0.25">
      <c r="A317" s="431"/>
      <c r="B317" s="449"/>
      <c r="C317" s="436" t="s">
        <v>211</v>
      </c>
      <c r="D317" s="434"/>
      <c r="E317" s="436" t="s">
        <v>212</v>
      </c>
      <c r="F317" s="434"/>
      <c r="G317" s="436" t="s">
        <v>213</v>
      </c>
      <c r="H317" s="438">
        <f t="shared" si="127"/>
        <v>0</v>
      </c>
      <c r="I317" s="433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  <c r="X317" s="264"/>
      <c r="Y317" s="264"/>
      <c r="Z317" s="264"/>
      <c r="AA317" s="264"/>
      <c r="AB317" s="264"/>
      <c r="AC317" s="264"/>
      <c r="AD317" s="264"/>
      <c r="AE317" s="264"/>
      <c r="AF317" s="264"/>
      <c r="AG317" s="264"/>
      <c r="AH317" s="264"/>
      <c r="AI317" s="264"/>
      <c r="AJ317" s="264"/>
      <c r="AK317" s="264"/>
      <c r="AL317" s="264"/>
      <c r="AM317" s="264"/>
      <c r="AN317" s="264"/>
      <c r="AO317" s="264"/>
      <c r="AP317" s="264"/>
      <c r="AQ317" s="264"/>
      <c r="AR317" s="264"/>
      <c r="AS317" s="264"/>
      <c r="AT317" s="264"/>
      <c r="AU317" s="264"/>
      <c r="AV317" s="264"/>
      <c r="AW317" s="264"/>
      <c r="AX317" s="264"/>
      <c r="AY317" s="264"/>
      <c r="AZ317" s="264"/>
      <c r="BA317" s="265"/>
      <c r="BB317" s="265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  <c r="IV317" s="3"/>
      <c r="IW317" s="3"/>
      <c r="IX317" s="3"/>
      <c r="IY317" s="3"/>
      <c r="IZ317" s="3"/>
      <c r="JA317" s="3"/>
      <c r="JB317" s="3"/>
      <c r="JC317" s="3"/>
      <c r="JD317" s="3"/>
      <c r="JE317" s="3"/>
      <c r="JF317" s="3"/>
      <c r="JG317" s="3"/>
      <c r="JH317" s="3"/>
      <c r="JI317" s="3"/>
      <c r="JJ317" s="3"/>
      <c r="JK317" s="3"/>
      <c r="JL317" s="3"/>
      <c r="JM317" s="3"/>
      <c r="JN317" s="3"/>
      <c r="JO317" s="3"/>
      <c r="JP317" s="3"/>
      <c r="JQ317" s="3"/>
      <c r="JR317" s="3"/>
      <c r="JS317" s="3"/>
      <c r="JT317" s="3"/>
      <c r="JU317" s="3"/>
      <c r="JV317" s="3"/>
      <c r="JW317" s="3"/>
      <c r="JX317" s="3"/>
      <c r="JY317" s="3"/>
      <c r="JZ317" s="3"/>
      <c r="KA317" s="3"/>
      <c r="KB317" s="3"/>
      <c r="KC317" s="3"/>
      <c r="KD317" s="3"/>
      <c r="KE317" s="3"/>
      <c r="KF317" s="3"/>
      <c r="KG317" s="3"/>
      <c r="KH317" s="3"/>
      <c r="KI317" s="3"/>
      <c r="KJ317" s="3"/>
      <c r="KK317" s="3"/>
      <c r="KL317" s="3"/>
      <c r="KM317" s="3"/>
      <c r="KN317" s="3"/>
      <c r="KO317" s="3"/>
      <c r="KP317" s="3"/>
      <c r="KQ317" s="3"/>
      <c r="KR317" s="3"/>
      <c r="KS317" s="3"/>
      <c r="KT317" s="3"/>
      <c r="KU317" s="3"/>
      <c r="KV317" s="3"/>
      <c r="KW317" s="3"/>
      <c r="KX317" s="3"/>
      <c r="KY317" s="3"/>
      <c r="KZ317" s="3"/>
      <c r="LA317" s="3"/>
      <c r="LB317" s="3"/>
      <c r="LC317" s="3"/>
      <c r="LD317" s="3"/>
      <c r="LE317" s="3"/>
      <c r="LF317" s="3"/>
      <c r="LG317" s="3"/>
      <c r="LH317" s="3"/>
      <c r="LI317" s="3"/>
      <c r="LJ317" s="3"/>
      <c r="LK317" s="3"/>
      <c r="LL317" s="3"/>
      <c r="LM317" s="3"/>
      <c r="LN317" s="3"/>
      <c r="LO317" s="3"/>
      <c r="LP317" s="3"/>
      <c r="LQ317" s="3"/>
      <c r="LR317" s="3"/>
      <c r="LS317" s="3"/>
      <c r="LT317" s="3"/>
      <c r="LU317" s="3"/>
      <c r="LV317" s="3"/>
      <c r="LW317" s="3"/>
      <c r="LX317" s="3"/>
      <c r="LY317" s="3"/>
      <c r="LZ317" s="3"/>
      <c r="MA317" s="3"/>
      <c r="MB317" s="3"/>
      <c r="MC317" s="3"/>
      <c r="MD317" s="3"/>
      <c r="ME317" s="3"/>
      <c r="MF317" s="3"/>
      <c r="MG317" s="3"/>
      <c r="MH317" s="3"/>
      <c r="MI317" s="3"/>
      <c r="MJ317" s="3"/>
      <c r="MK317" s="3"/>
      <c r="ML317" s="3"/>
      <c r="MM317" s="3"/>
      <c r="MN317" s="3"/>
      <c r="MO317" s="3"/>
      <c r="MP317" s="3"/>
      <c r="MQ317" s="3"/>
      <c r="MR317" s="3"/>
      <c r="MS317" s="3"/>
      <c r="MT317" s="3"/>
      <c r="MU317" s="3"/>
      <c r="MV317" s="3"/>
      <c r="MW317" s="3"/>
      <c r="MX317" s="3"/>
      <c r="MY317" s="3"/>
      <c r="MZ317" s="3"/>
      <c r="NA317" s="3"/>
      <c r="NB317" s="3"/>
      <c r="NC317" s="3"/>
      <c r="ND317" s="3"/>
      <c r="NE317" s="3"/>
      <c r="NF317" s="3"/>
      <c r="NG317" s="3"/>
      <c r="NH317" s="3"/>
      <c r="NI317" s="3"/>
      <c r="NJ317" s="3"/>
      <c r="NK317" s="3"/>
      <c r="NL317" s="3"/>
      <c r="NM317" s="3"/>
      <c r="NN317" s="3"/>
      <c r="NO317" s="3"/>
      <c r="NP317" s="3"/>
      <c r="NQ317" s="3"/>
      <c r="NR317" s="3"/>
      <c r="NS317" s="3"/>
      <c r="NT317" s="3"/>
      <c r="NU317" s="3"/>
      <c r="NV317" s="3"/>
      <c r="NW317" s="3"/>
      <c r="NX317" s="3"/>
      <c r="NY317" s="3"/>
      <c r="NZ317" s="3"/>
      <c r="OA317" s="3"/>
      <c r="OB317" s="3"/>
      <c r="OC317" s="3"/>
      <c r="OD317" s="3"/>
      <c r="OE317" s="3"/>
      <c r="OF317" s="3"/>
      <c r="OG317" s="3"/>
      <c r="OH317" s="3"/>
      <c r="OI317" s="3"/>
      <c r="OJ317" s="3"/>
      <c r="OK317" s="3"/>
      <c r="OL317" s="3"/>
      <c r="OM317" s="3"/>
      <c r="ON317" s="3"/>
      <c r="OO317" s="3"/>
      <c r="OP317" s="3"/>
      <c r="OQ317" s="3"/>
      <c r="OR317" s="3"/>
      <c r="OS317" s="3"/>
      <c r="OT317" s="3"/>
      <c r="OU317" s="3"/>
      <c r="OV317" s="3"/>
      <c r="OW317" s="3"/>
      <c r="OX317" s="3"/>
      <c r="OY317" s="3"/>
      <c r="OZ317" s="3"/>
      <c r="PA317" s="3"/>
      <c r="PB317" s="3"/>
      <c r="PC317" s="3"/>
      <c r="PD317" s="3"/>
      <c r="PE317" s="3"/>
      <c r="PF317" s="3"/>
      <c r="PG317" s="3"/>
      <c r="PH317" s="3"/>
      <c r="PI317" s="3"/>
      <c r="PJ317" s="3"/>
      <c r="PK317" s="3"/>
      <c r="PL317" s="3"/>
      <c r="PM317" s="3"/>
      <c r="PN317" s="3"/>
      <c r="PO317" s="3"/>
      <c r="PP317" s="3"/>
      <c r="PQ317" s="3"/>
      <c r="PR317" s="3"/>
      <c r="PS317" s="3"/>
      <c r="PT317" s="3"/>
      <c r="PU317" s="3"/>
      <c r="PV317" s="3"/>
      <c r="PW317" s="3"/>
      <c r="PX317" s="3"/>
      <c r="PY317" s="3"/>
      <c r="PZ317" s="3"/>
      <c r="QA317" s="3"/>
      <c r="QB317" s="3"/>
      <c r="QC317" s="3"/>
      <c r="QD317" s="3"/>
      <c r="QE317" s="3"/>
      <c r="QF317" s="3"/>
      <c r="QG317" s="3"/>
      <c r="QH317" s="3"/>
      <c r="QI317" s="3"/>
      <c r="QJ317" s="3"/>
      <c r="QK317" s="3"/>
      <c r="QL317" s="3"/>
      <c r="QM317" s="3"/>
      <c r="QN317" s="3"/>
      <c r="QO317" s="3"/>
      <c r="QP317" s="3"/>
      <c r="QQ317" s="3"/>
      <c r="QR317" s="3"/>
      <c r="QS317" s="3"/>
      <c r="QT317" s="3"/>
      <c r="QU317" s="3"/>
      <c r="QV317" s="3"/>
      <c r="QW317" s="3"/>
      <c r="QX317" s="3"/>
      <c r="QY317" s="3"/>
      <c r="QZ317" s="3"/>
      <c r="RA317" s="3"/>
      <c r="RB317" s="3"/>
      <c r="RC317" s="3"/>
      <c r="RD317" s="3"/>
      <c r="RE317" s="3"/>
      <c r="RF317" s="3"/>
      <c r="RG317" s="3"/>
      <c r="RH317" s="3"/>
      <c r="RI317" s="3"/>
      <c r="RJ317" s="3"/>
      <c r="RK317" s="3"/>
      <c r="RL317" s="3"/>
      <c r="RM317" s="3"/>
      <c r="RN317" s="3"/>
      <c r="RO317" s="3"/>
      <c r="RP317" s="3"/>
      <c r="RQ317" s="3"/>
      <c r="RR317" s="3"/>
      <c r="RS317" s="3"/>
      <c r="RT317" s="3"/>
      <c r="RU317" s="3"/>
      <c r="RV317" s="3"/>
      <c r="RW317" s="3"/>
      <c r="RX317" s="3"/>
      <c r="RY317" s="3"/>
      <c r="RZ317" s="3"/>
      <c r="SA317" s="3"/>
      <c r="SB317" s="3"/>
      <c r="SC317" s="3"/>
      <c r="SD317" s="3"/>
      <c r="SE317" s="3"/>
      <c r="SF317" s="3"/>
      <c r="SG317" s="3"/>
      <c r="SH317" s="3"/>
      <c r="SI317" s="3"/>
      <c r="SJ317" s="3"/>
      <c r="SK317" s="3"/>
      <c r="SL317" s="3"/>
      <c r="SM317" s="3"/>
      <c r="SN317" s="3"/>
      <c r="SO317" s="3"/>
      <c r="SP317" s="3"/>
      <c r="SQ317" s="3"/>
      <c r="SR317" s="3"/>
      <c r="SS317" s="3"/>
      <c r="ST317" s="3"/>
      <c r="SU317" s="3"/>
      <c r="SV317" s="3"/>
      <c r="SW317" s="3"/>
      <c r="SX317" s="3"/>
      <c r="SY317" s="3"/>
      <c r="SZ317" s="3"/>
      <c r="TA317" s="3"/>
      <c r="TB317" s="3"/>
      <c r="TC317" s="3"/>
      <c r="TD317" s="3"/>
      <c r="TE317" s="3"/>
      <c r="TF317" s="3"/>
      <c r="TG317" s="3"/>
      <c r="TH317" s="3"/>
      <c r="TI317" s="3"/>
      <c r="TJ317" s="3"/>
      <c r="TK317" s="3"/>
      <c r="TL317" s="3"/>
      <c r="TM317" s="3"/>
      <c r="TN317" s="3"/>
      <c r="TO317" s="3"/>
      <c r="TP317" s="3"/>
      <c r="TQ317" s="3"/>
      <c r="TR317" s="3"/>
      <c r="TS317" s="3"/>
      <c r="TT317" s="3"/>
      <c r="TU317" s="3"/>
      <c r="TV317" s="3"/>
      <c r="TW317" s="3"/>
      <c r="TX317" s="3"/>
      <c r="TY317" s="3"/>
      <c r="TZ317" s="3"/>
      <c r="UA317" s="3"/>
      <c r="UB317" s="3"/>
      <c r="UC317" s="3"/>
      <c r="UD317" s="3"/>
      <c r="UE317" s="3"/>
      <c r="UF317" s="3"/>
      <c r="UG317" s="3"/>
      <c r="UH317" s="3"/>
      <c r="UI317" s="3"/>
      <c r="UJ317" s="3"/>
      <c r="UK317" s="3"/>
      <c r="UL317" s="3"/>
      <c r="UM317" s="3"/>
      <c r="UN317" s="3"/>
      <c r="UO317" s="3"/>
      <c r="UP317" s="3"/>
      <c r="UQ317" s="3"/>
      <c r="UR317" s="3"/>
      <c r="US317" s="3"/>
      <c r="UT317" s="3"/>
      <c r="UU317" s="3"/>
      <c r="UV317" s="3"/>
      <c r="UW317" s="3"/>
      <c r="UX317" s="3"/>
      <c r="UY317" s="3"/>
      <c r="UZ317" s="3"/>
      <c r="VA317" s="3"/>
      <c r="VB317" s="3"/>
      <c r="VC317" s="3"/>
      <c r="VD317" s="3"/>
      <c r="VE317" s="3"/>
      <c r="VF317" s="3"/>
      <c r="VG317" s="3"/>
      <c r="VH317" s="3"/>
      <c r="VI317" s="3"/>
      <c r="VJ317" s="3"/>
      <c r="VK317" s="3"/>
      <c r="VL317" s="3"/>
      <c r="VM317" s="3"/>
      <c r="VN317" s="3"/>
      <c r="VO317" s="3"/>
      <c r="VP317" s="3"/>
      <c r="VQ317" s="3"/>
      <c r="VR317" s="3"/>
      <c r="VS317" s="3"/>
      <c r="VT317" s="3"/>
      <c r="VU317" s="3"/>
      <c r="VV317" s="3"/>
      <c r="VW317" s="3"/>
      <c r="VX317" s="3"/>
      <c r="VY317" s="3"/>
      <c r="VZ317" s="3"/>
      <c r="WA317" s="3"/>
      <c r="WB317" s="3"/>
      <c r="WC317" s="3"/>
      <c r="WD317" s="3"/>
      <c r="WE317" s="3"/>
      <c r="WF317" s="3"/>
      <c r="WG317" s="3"/>
      <c r="WH317" s="3"/>
      <c r="WI317" s="3"/>
      <c r="WJ317" s="3"/>
      <c r="WK317" s="3"/>
      <c r="WL317" s="3"/>
      <c r="WM317" s="3"/>
      <c r="WN317" s="3"/>
      <c r="WO317" s="3"/>
      <c r="WP317" s="3"/>
      <c r="WQ317" s="3"/>
      <c r="WR317" s="3"/>
      <c r="WS317" s="3"/>
      <c r="WT317" s="3"/>
      <c r="WU317" s="3"/>
      <c r="WV317" s="3"/>
      <c r="WW317" s="3"/>
      <c r="WX317" s="3"/>
      <c r="WY317" s="3"/>
      <c r="WZ317" s="3"/>
      <c r="XA317" s="3"/>
      <c r="XB317" s="3"/>
      <c r="XC317" s="3"/>
      <c r="XD317" s="3"/>
      <c r="XE317" s="3"/>
      <c r="XF317" s="3"/>
      <c r="XG317" s="3"/>
      <c r="XH317" s="3"/>
      <c r="XI317" s="3"/>
      <c r="XJ317" s="3"/>
      <c r="XK317" s="3"/>
      <c r="XL317" s="3"/>
      <c r="XM317" s="3"/>
      <c r="XN317" s="3"/>
      <c r="XO317" s="3"/>
      <c r="XP317" s="3"/>
      <c r="XQ317" s="3"/>
      <c r="XR317" s="3"/>
      <c r="XS317" s="3"/>
      <c r="XT317" s="3"/>
      <c r="XU317" s="3"/>
      <c r="XV317" s="3"/>
      <c r="XW317" s="3"/>
      <c r="XX317" s="3"/>
      <c r="XY317" s="3"/>
      <c r="XZ317" s="3"/>
      <c r="YA317" s="3"/>
      <c r="YB317" s="3"/>
      <c r="YC317" s="3"/>
      <c r="YD317" s="3"/>
      <c r="YE317" s="3"/>
      <c r="YF317" s="3"/>
      <c r="YG317" s="3"/>
      <c r="YH317" s="3"/>
      <c r="YI317" s="3"/>
      <c r="YJ317" s="3"/>
      <c r="YK317" s="3"/>
      <c r="YL317" s="3"/>
      <c r="YM317" s="3"/>
      <c r="YN317" s="3"/>
      <c r="YO317" s="3"/>
      <c r="YP317" s="3"/>
      <c r="YQ317" s="3"/>
      <c r="YR317" s="3"/>
      <c r="YS317" s="3"/>
      <c r="YT317" s="3"/>
      <c r="YU317" s="3"/>
      <c r="YV317" s="3"/>
      <c r="YW317" s="3"/>
      <c r="YX317" s="3"/>
      <c r="YY317" s="3"/>
      <c r="YZ317" s="3"/>
      <c r="ZA317" s="3"/>
      <c r="ZB317" s="3"/>
      <c r="ZC317" s="3"/>
      <c r="ZD317" s="3"/>
      <c r="ZE317" s="3"/>
      <c r="ZF317" s="3"/>
      <c r="ZG317" s="3"/>
      <c r="ZH317" s="3"/>
      <c r="ZI317" s="3"/>
      <c r="ZJ317" s="3"/>
      <c r="ZK317" s="3"/>
      <c r="ZL317" s="3"/>
      <c r="ZM317" s="3"/>
      <c r="ZN317" s="3"/>
      <c r="ZO317" s="3"/>
      <c r="ZP317" s="3"/>
      <c r="ZQ317" s="3"/>
      <c r="ZR317" s="3"/>
      <c r="ZS317" s="3"/>
      <c r="ZT317" s="3"/>
      <c r="ZU317" s="3"/>
      <c r="ZV317" s="3"/>
      <c r="ZW317" s="3"/>
      <c r="ZX317" s="3"/>
      <c r="ZY317" s="3"/>
      <c r="ZZ317" s="3"/>
      <c r="AAA317" s="3"/>
      <c r="AAB317" s="3"/>
      <c r="AAC317" s="3"/>
      <c r="AAD317" s="3"/>
      <c r="AAE317" s="3"/>
      <c r="AAF317" s="3"/>
      <c r="AAG317" s="3"/>
      <c r="AAH317" s="3"/>
      <c r="AAI317" s="3"/>
      <c r="AAJ317" s="3"/>
      <c r="AAK317" s="3"/>
      <c r="AAL317" s="3"/>
      <c r="AAM317" s="3"/>
      <c r="AAN317" s="3"/>
      <c r="AAO317" s="3"/>
      <c r="AAP317" s="3"/>
      <c r="AAQ317" s="3"/>
      <c r="AAR317" s="3"/>
      <c r="AAS317" s="3"/>
      <c r="AAT317" s="3"/>
      <c r="AAU317" s="3"/>
      <c r="AAV317" s="3"/>
      <c r="AAW317" s="3"/>
      <c r="AAX317" s="3"/>
      <c r="AAY317" s="3"/>
      <c r="AAZ317" s="3"/>
      <c r="ABA317" s="3"/>
      <c r="ABB317" s="3"/>
      <c r="ABC317" s="3"/>
      <c r="ABD317" s="3"/>
      <c r="ABE317" s="3"/>
      <c r="ABF317" s="3"/>
      <c r="ABG317" s="3"/>
      <c r="ABH317" s="3"/>
      <c r="ABI317" s="3"/>
      <c r="ABJ317" s="3"/>
      <c r="ABK317" s="3"/>
      <c r="ABL317" s="3"/>
      <c r="ABM317" s="3"/>
      <c r="ABN317" s="3"/>
      <c r="ABO317" s="3"/>
      <c r="ABP317" s="3"/>
      <c r="ABQ317" s="3"/>
      <c r="ABR317" s="3"/>
      <c r="ABS317" s="3"/>
      <c r="ABT317" s="3"/>
      <c r="ABU317" s="3"/>
      <c r="ABV317" s="3"/>
      <c r="ABW317" s="3"/>
      <c r="ABX317" s="3"/>
      <c r="ABY317" s="3"/>
      <c r="ABZ317" s="3"/>
      <c r="ACA317" s="3"/>
      <c r="ACB317" s="3"/>
      <c r="ACC317" s="3"/>
      <c r="ACD317" s="3"/>
      <c r="ACE317" s="3"/>
      <c r="ACF317" s="3"/>
      <c r="ACG317" s="3"/>
      <c r="ACH317" s="3"/>
      <c r="ACI317" s="3"/>
      <c r="ACJ317" s="3"/>
      <c r="ACK317" s="3"/>
      <c r="ACL317" s="3"/>
      <c r="ACM317" s="3"/>
      <c r="ACN317" s="3"/>
      <c r="ACO317" s="3"/>
      <c r="ACP317" s="3"/>
      <c r="ACQ317" s="3"/>
      <c r="ACR317" s="3"/>
      <c r="ACS317" s="3"/>
      <c r="ACT317" s="3"/>
      <c r="ACU317" s="3"/>
      <c r="ACV317" s="3"/>
      <c r="ACW317" s="3"/>
      <c r="ACX317" s="3"/>
      <c r="ACY317" s="3"/>
      <c r="ACZ317" s="3"/>
      <c r="ADA317" s="3"/>
      <c r="ADB317" s="3"/>
      <c r="ADC317" s="3"/>
      <c r="ADD317" s="3"/>
      <c r="ADE317" s="3"/>
      <c r="ADF317" s="3"/>
      <c r="ADG317" s="3"/>
      <c r="ADH317" s="3"/>
      <c r="ADI317" s="3"/>
      <c r="ADJ317" s="3"/>
      <c r="ADK317" s="3"/>
      <c r="ADL317" s="3"/>
      <c r="ADM317" s="3"/>
      <c r="ADN317" s="3"/>
      <c r="ADO317" s="3"/>
      <c r="ADP317" s="3"/>
      <c r="ADQ317" s="3"/>
      <c r="ADR317" s="3"/>
      <c r="ADS317" s="3"/>
      <c r="ADT317" s="3"/>
      <c r="ADU317" s="3"/>
      <c r="ADV317" s="3"/>
      <c r="ADW317" s="3"/>
      <c r="ADX317" s="3"/>
      <c r="ADY317" s="3"/>
      <c r="ADZ317" s="3"/>
      <c r="AEA317" s="3"/>
      <c r="AEB317" s="3"/>
      <c r="AEC317" s="3"/>
      <c r="AED317" s="3"/>
      <c r="AEE317" s="3"/>
      <c r="AEF317" s="3"/>
      <c r="AEG317" s="3"/>
      <c r="AEH317" s="3"/>
      <c r="AEI317" s="3"/>
      <c r="AEJ317" s="3"/>
      <c r="AEK317" s="3"/>
      <c r="AEL317" s="3"/>
      <c r="AEM317" s="3"/>
      <c r="AEN317" s="3"/>
      <c r="AEO317" s="3"/>
      <c r="AEP317" s="3"/>
      <c r="AEQ317" s="3"/>
      <c r="AER317" s="3"/>
      <c r="AES317" s="3"/>
      <c r="AET317" s="3"/>
      <c r="AEU317" s="3"/>
      <c r="AEV317" s="3"/>
      <c r="AEW317" s="3"/>
      <c r="AEX317" s="3"/>
      <c r="AEY317" s="3"/>
      <c r="AEZ317" s="3"/>
      <c r="AFA317" s="3"/>
      <c r="AFB317" s="3"/>
      <c r="AFC317" s="3"/>
      <c r="AFD317" s="3"/>
      <c r="AFE317" s="3"/>
      <c r="AFF317" s="3"/>
      <c r="AFG317" s="3"/>
      <c r="AFH317" s="3"/>
      <c r="AFI317" s="3"/>
      <c r="AFJ317" s="3"/>
      <c r="AFK317" s="3"/>
      <c r="AFL317" s="3"/>
      <c r="AFM317" s="3"/>
      <c r="AFN317" s="3"/>
      <c r="AFO317" s="3"/>
      <c r="AFP317" s="3"/>
      <c r="AFQ317" s="3"/>
      <c r="AFR317" s="3"/>
      <c r="AFS317" s="3"/>
      <c r="AFT317" s="3"/>
      <c r="AFU317" s="3"/>
      <c r="AFV317" s="3"/>
      <c r="AFW317" s="3"/>
      <c r="AFX317" s="3"/>
      <c r="AFY317" s="3"/>
      <c r="AFZ317" s="3"/>
      <c r="AGA317" s="3"/>
      <c r="AGB317" s="3"/>
      <c r="AGC317" s="3"/>
      <c r="AGD317" s="3"/>
      <c r="AGE317" s="3"/>
      <c r="AGF317" s="3"/>
      <c r="AGG317" s="3"/>
      <c r="AGH317" s="3"/>
      <c r="AGI317" s="3"/>
      <c r="AGJ317" s="3"/>
      <c r="AGK317" s="3"/>
      <c r="AGL317" s="3"/>
      <c r="AGM317" s="3"/>
      <c r="AGN317" s="3"/>
      <c r="AGO317" s="3"/>
      <c r="AGP317" s="3"/>
      <c r="AGQ317" s="3"/>
      <c r="AGR317" s="3"/>
      <c r="AGS317" s="3"/>
      <c r="AGT317" s="3"/>
      <c r="AGU317" s="3"/>
      <c r="AGV317" s="3"/>
      <c r="AGW317" s="3"/>
      <c r="AGX317" s="3"/>
      <c r="AGY317" s="3"/>
      <c r="AGZ317" s="3"/>
      <c r="AHA317" s="3"/>
      <c r="AHB317" s="3"/>
      <c r="AHC317" s="3"/>
      <c r="AHD317" s="3"/>
      <c r="AHE317" s="3"/>
      <c r="AHF317" s="3"/>
      <c r="AHG317" s="3"/>
      <c r="AHH317" s="3"/>
      <c r="AHI317" s="3"/>
      <c r="AHJ317" s="3"/>
      <c r="AHK317" s="3"/>
      <c r="AHL317" s="3"/>
      <c r="AHM317" s="3"/>
      <c r="AHN317" s="3"/>
      <c r="AHO317" s="3"/>
      <c r="AHP317" s="3"/>
      <c r="AHQ317" s="3"/>
      <c r="AHR317" s="3"/>
      <c r="AHS317" s="3"/>
      <c r="AHT317" s="3"/>
      <c r="AHU317" s="3"/>
      <c r="AHV317" s="3"/>
      <c r="AHW317" s="3"/>
      <c r="AHX317" s="3"/>
      <c r="AHY317" s="3"/>
      <c r="AHZ317" s="3"/>
      <c r="AIA317" s="3"/>
      <c r="AIB317" s="3"/>
      <c r="AIC317" s="3"/>
      <c r="AID317" s="3"/>
      <c r="AIE317" s="3"/>
      <c r="AIF317" s="3"/>
      <c r="AIG317" s="3"/>
      <c r="AIH317" s="3"/>
      <c r="AII317" s="3"/>
      <c r="AIJ317" s="3"/>
      <c r="AIK317" s="3"/>
      <c r="AIL317" s="3"/>
      <c r="AIM317" s="3"/>
      <c r="AIN317" s="3"/>
      <c r="AIO317" s="3"/>
      <c r="AIP317" s="3"/>
      <c r="AIQ317" s="3"/>
      <c r="AIR317" s="3"/>
      <c r="AIS317" s="3"/>
      <c r="AIT317" s="3"/>
      <c r="AIU317" s="3"/>
      <c r="AIV317" s="3"/>
      <c r="AIW317" s="3"/>
      <c r="AIX317" s="3"/>
      <c r="AIY317" s="3"/>
      <c r="AIZ317" s="3"/>
      <c r="AJA317" s="3"/>
      <c r="AJB317" s="3"/>
      <c r="AJC317" s="3"/>
      <c r="AJD317" s="3"/>
      <c r="AJE317" s="3"/>
      <c r="AJF317" s="3"/>
      <c r="AJG317" s="3"/>
      <c r="AJH317" s="3"/>
      <c r="AJI317" s="3"/>
      <c r="AJJ317" s="3"/>
      <c r="AJK317" s="3"/>
      <c r="AJL317" s="3"/>
      <c r="AJM317" s="3"/>
      <c r="AJN317" s="3"/>
      <c r="AJO317" s="3"/>
      <c r="AJP317" s="3"/>
      <c r="AJQ317" s="3"/>
      <c r="AJR317" s="3"/>
      <c r="AJS317" s="3"/>
      <c r="AJT317" s="3"/>
      <c r="AJU317" s="3"/>
      <c r="AJV317" s="3"/>
      <c r="AJW317" s="3"/>
      <c r="AJX317" s="3"/>
    </row>
    <row r="318" spans="1:961" ht="16.5" hidden="1" customHeight="1" x14ac:dyDescent="0.25">
      <c r="A318" s="431"/>
      <c r="B318" s="449"/>
      <c r="C318" s="436">
        <v>221</v>
      </c>
      <c r="D318" s="438">
        <f>C82</f>
        <v>23121.759999999998</v>
      </c>
      <c r="E318" s="436">
        <v>221</v>
      </c>
      <c r="F318" s="438"/>
      <c r="G318" s="436">
        <v>221</v>
      </c>
      <c r="H318" s="438">
        <f t="shared" si="127"/>
        <v>23121.759999999998</v>
      </c>
      <c r="I318" s="433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  <c r="X318" s="264"/>
      <c r="Y318" s="264"/>
      <c r="Z318" s="264"/>
      <c r="AA318" s="264"/>
      <c r="AB318" s="264"/>
      <c r="AC318" s="264"/>
      <c r="AD318" s="264"/>
      <c r="AE318" s="264"/>
      <c r="AF318" s="264"/>
      <c r="AG318" s="264"/>
      <c r="AH318" s="264"/>
      <c r="AI318" s="264"/>
      <c r="AJ318" s="264"/>
      <c r="AK318" s="264"/>
      <c r="AL318" s="264"/>
      <c r="AM318" s="264"/>
      <c r="AN318" s="264"/>
      <c r="AO318" s="264"/>
      <c r="AP318" s="264"/>
      <c r="AQ318" s="264"/>
      <c r="AR318" s="264"/>
      <c r="AS318" s="264"/>
      <c r="AT318" s="264"/>
      <c r="AU318" s="264"/>
      <c r="AV318" s="264"/>
      <c r="AW318" s="264"/>
      <c r="AX318" s="264"/>
      <c r="AY318" s="264"/>
      <c r="AZ318" s="264"/>
      <c r="BA318" s="265"/>
      <c r="BB318" s="265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  <c r="IV318" s="3"/>
      <c r="IW318" s="3"/>
      <c r="IX318" s="3"/>
      <c r="IY318" s="3"/>
      <c r="IZ318" s="3"/>
      <c r="JA318" s="3"/>
      <c r="JB318" s="3"/>
      <c r="JC318" s="3"/>
      <c r="JD318" s="3"/>
      <c r="JE318" s="3"/>
      <c r="JF318" s="3"/>
      <c r="JG318" s="3"/>
      <c r="JH318" s="3"/>
      <c r="JI318" s="3"/>
      <c r="JJ318" s="3"/>
      <c r="JK318" s="3"/>
      <c r="JL318" s="3"/>
      <c r="JM318" s="3"/>
      <c r="JN318" s="3"/>
      <c r="JO318" s="3"/>
      <c r="JP318" s="3"/>
      <c r="JQ318" s="3"/>
      <c r="JR318" s="3"/>
      <c r="JS318" s="3"/>
      <c r="JT318" s="3"/>
      <c r="JU318" s="3"/>
      <c r="JV318" s="3"/>
      <c r="JW318" s="3"/>
      <c r="JX318" s="3"/>
      <c r="JY318" s="3"/>
      <c r="JZ318" s="3"/>
      <c r="KA318" s="3"/>
      <c r="KB318" s="3"/>
      <c r="KC318" s="3"/>
      <c r="KD318" s="3"/>
      <c r="KE318" s="3"/>
      <c r="KF318" s="3"/>
      <c r="KG318" s="3"/>
      <c r="KH318" s="3"/>
      <c r="KI318" s="3"/>
      <c r="KJ318" s="3"/>
      <c r="KK318" s="3"/>
      <c r="KL318" s="3"/>
      <c r="KM318" s="3"/>
      <c r="KN318" s="3"/>
      <c r="KO318" s="3"/>
      <c r="KP318" s="3"/>
      <c r="KQ318" s="3"/>
      <c r="KR318" s="3"/>
      <c r="KS318" s="3"/>
      <c r="KT318" s="3"/>
      <c r="KU318" s="3"/>
      <c r="KV318" s="3"/>
      <c r="KW318" s="3"/>
      <c r="KX318" s="3"/>
      <c r="KY318" s="3"/>
      <c r="KZ318" s="3"/>
      <c r="LA318" s="3"/>
      <c r="LB318" s="3"/>
      <c r="LC318" s="3"/>
      <c r="LD318" s="3"/>
      <c r="LE318" s="3"/>
      <c r="LF318" s="3"/>
      <c r="LG318" s="3"/>
      <c r="LH318" s="3"/>
      <c r="LI318" s="3"/>
      <c r="LJ318" s="3"/>
      <c r="LK318" s="3"/>
      <c r="LL318" s="3"/>
      <c r="LM318" s="3"/>
      <c r="LN318" s="3"/>
      <c r="LO318" s="3"/>
      <c r="LP318" s="3"/>
      <c r="LQ318" s="3"/>
      <c r="LR318" s="3"/>
      <c r="LS318" s="3"/>
      <c r="LT318" s="3"/>
      <c r="LU318" s="3"/>
      <c r="LV318" s="3"/>
      <c r="LW318" s="3"/>
      <c r="LX318" s="3"/>
      <c r="LY318" s="3"/>
      <c r="LZ318" s="3"/>
      <c r="MA318" s="3"/>
      <c r="MB318" s="3"/>
      <c r="MC318" s="3"/>
      <c r="MD318" s="3"/>
      <c r="ME318" s="3"/>
      <c r="MF318" s="3"/>
      <c r="MG318" s="3"/>
      <c r="MH318" s="3"/>
      <c r="MI318" s="3"/>
      <c r="MJ318" s="3"/>
      <c r="MK318" s="3"/>
      <c r="ML318" s="3"/>
      <c r="MM318" s="3"/>
      <c r="MN318" s="3"/>
      <c r="MO318" s="3"/>
      <c r="MP318" s="3"/>
      <c r="MQ318" s="3"/>
      <c r="MR318" s="3"/>
      <c r="MS318" s="3"/>
      <c r="MT318" s="3"/>
      <c r="MU318" s="3"/>
      <c r="MV318" s="3"/>
      <c r="MW318" s="3"/>
      <c r="MX318" s="3"/>
      <c r="MY318" s="3"/>
      <c r="MZ318" s="3"/>
      <c r="NA318" s="3"/>
      <c r="NB318" s="3"/>
      <c r="NC318" s="3"/>
      <c r="ND318" s="3"/>
      <c r="NE318" s="3"/>
      <c r="NF318" s="3"/>
      <c r="NG318" s="3"/>
      <c r="NH318" s="3"/>
      <c r="NI318" s="3"/>
      <c r="NJ318" s="3"/>
      <c r="NK318" s="3"/>
      <c r="NL318" s="3"/>
      <c r="NM318" s="3"/>
      <c r="NN318" s="3"/>
      <c r="NO318" s="3"/>
      <c r="NP318" s="3"/>
      <c r="NQ318" s="3"/>
      <c r="NR318" s="3"/>
      <c r="NS318" s="3"/>
      <c r="NT318" s="3"/>
      <c r="NU318" s="3"/>
      <c r="NV318" s="3"/>
      <c r="NW318" s="3"/>
      <c r="NX318" s="3"/>
      <c r="NY318" s="3"/>
      <c r="NZ318" s="3"/>
      <c r="OA318" s="3"/>
      <c r="OB318" s="3"/>
      <c r="OC318" s="3"/>
      <c r="OD318" s="3"/>
      <c r="OE318" s="3"/>
      <c r="OF318" s="3"/>
      <c r="OG318" s="3"/>
      <c r="OH318" s="3"/>
      <c r="OI318" s="3"/>
      <c r="OJ318" s="3"/>
      <c r="OK318" s="3"/>
      <c r="OL318" s="3"/>
      <c r="OM318" s="3"/>
      <c r="ON318" s="3"/>
      <c r="OO318" s="3"/>
      <c r="OP318" s="3"/>
      <c r="OQ318" s="3"/>
      <c r="OR318" s="3"/>
      <c r="OS318" s="3"/>
      <c r="OT318" s="3"/>
      <c r="OU318" s="3"/>
      <c r="OV318" s="3"/>
      <c r="OW318" s="3"/>
      <c r="OX318" s="3"/>
      <c r="OY318" s="3"/>
      <c r="OZ318" s="3"/>
      <c r="PA318" s="3"/>
      <c r="PB318" s="3"/>
      <c r="PC318" s="3"/>
      <c r="PD318" s="3"/>
      <c r="PE318" s="3"/>
      <c r="PF318" s="3"/>
      <c r="PG318" s="3"/>
      <c r="PH318" s="3"/>
      <c r="PI318" s="3"/>
      <c r="PJ318" s="3"/>
      <c r="PK318" s="3"/>
      <c r="PL318" s="3"/>
      <c r="PM318" s="3"/>
      <c r="PN318" s="3"/>
      <c r="PO318" s="3"/>
      <c r="PP318" s="3"/>
      <c r="PQ318" s="3"/>
      <c r="PR318" s="3"/>
      <c r="PS318" s="3"/>
      <c r="PT318" s="3"/>
      <c r="PU318" s="3"/>
      <c r="PV318" s="3"/>
      <c r="PW318" s="3"/>
      <c r="PX318" s="3"/>
      <c r="PY318" s="3"/>
      <c r="PZ318" s="3"/>
      <c r="QA318" s="3"/>
      <c r="QB318" s="3"/>
      <c r="QC318" s="3"/>
      <c r="QD318" s="3"/>
      <c r="QE318" s="3"/>
      <c r="QF318" s="3"/>
      <c r="QG318" s="3"/>
      <c r="QH318" s="3"/>
      <c r="QI318" s="3"/>
      <c r="QJ318" s="3"/>
      <c r="QK318" s="3"/>
      <c r="QL318" s="3"/>
      <c r="QM318" s="3"/>
      <c r="QN318" s="3"/>
      <c r="QO318" s="3"/>
      <c r="QP318" s="3"/>
      <c r="QQ318" s="3"/>
      <c r="QR318" s="3"/>
      <c r="QS318" s="3"/>
      <c r="QT318" s="3"/>
      <c r="QU318" s="3"/>
      <c r="QV318" s="3"/>
      <c r="QW318" s="3"/>
      <c r="QX318" s="3"/>
      <c r="QY318" s="3"/>
      <c r="QZ318" s="3"/>
      <c r="RA318" s="3"/>
      <c r="RB318" s="3"/>
      <c r="RC318" s="3"/>
      <c r="RD318" s="3"/>
      <c r="RE318" s="3"/>
      <c r="RF318" s="3"/>
      <c r="RG318" s="3"/>
      <c r="RH318" s="3"/>
      <c r="RI318" s="3"/>
      <c r="RJ318" s="3"/>
      <c r="RK318" s="3"/>
      <c r="RL318" s="3"/>
      <c r="RM318" s="3"/>
      <c r="RN318" s="3"/>
      <c r="RO318" s="3"/>
      <c r="RP318" s="3"/>
      <c r="RQ318" s="3"/>
      <c r="RR318" s="3"/>
      <c r="RS318" s="3"/>
      <c r="RT318" s="3"/>
      <c r="RU318" s="3"/>
      <c r="RV318" s="3"/>
      <c r="RW318" s="3"/>
      <c r="RX318" s="3"/>
      <c r="RY318" s="3"/>
      <c r="RZ318" s="3"/>
      <c r="SA318" s="3"/>
      <c r="SB318" s="3"/>
      <c r="SC318" s="3"/>
      <c r="SD318" s="3"/>
      <c r="SE318" s="3"/>
      <c r="SF318" s="3"/>
      <c r="SG318" s="3"/>
      <c r="SH318" s="3"/>
      <c r="SI318" s="3"/>
      <c r="SJ318" s="3"/>
      <c r="SK318" s="3"/>
      <c r="SL318" s="3"/>
      <c r="SM318" s="3"/>
      <c r="SN318" s="3"/>
      <c r="SO318" s="3"/>
      <c r="SP318" s="3"/>
      <c r="SQ318" s="3"/>
      <c r="SR318" s="3"/>
      <c r="SS318" s="3"/>
      <c r="ST318" s="3"/>
      <c r="SU318" s="3"/>
      <c r="SV318" s="3"/>
      <c r="SW318" s="3"/>
      <c r="SX318" s="3"/>
      <c r="SY318" s="3"/>
      <c r="SZ318" s="3"/>
      <c r="TA318" s="3"/>
      <c r="TB318" s="3"/>
      <c r="TC318" s="3"/>
      <c r="TD318" s="3"/>
      <c r="TE318" s="3"/>
      <c r="TF318" s="3"/>
      <c r="TG318" s="3"/>
      <c r="TH318" s="3"/>
      <c r="TI318" s="3"/>
      <c r="TJ318" s="3"/>
      <c r="TK318" s="3"/>
      <c r="TL318" s="3"/>
      <c r="TM318" s="3"/>
      <c r="TN318" s="3"/>
      <c r="TO318" s="3"/>
      <c r="TP318" s="3"/>
      <c r="TQ318" s="3"/>
      <c r="TR318" s="3"/>
      <c r="TS318" s="3"/>
      <c r="TT318" s="3"/>
      <c r="TU318" s="3"/>
      <c r="TV318" s="3"/>
      <c r="TW318" s="3"/>
      <c r="TX318" s="3"/>
      <c r="TY318" s="3"/>
      <c r="TZ318" s="3"/>
      <c r="UA318" s="3"/>
      <c r="UB318" s="3"/>
      <c r="UC318" s="3"/>
      <c r="UD318" s="3"/>
      <c r="UE318" s="3"/>
      <c r="UF318" s="3"/>
      <c r="UG318" s="3"/>
      <c r="UH318" s="3"/>
      <c r="UI318" s="3"/>
      <c r="UJ318" s="3"/>
      <c r="UK318" s="3"/>
      <c r="UL318" s="3"/>
      <c r="UM318" s="3"/>
      <c r="UN318" s="3"/>
      <c r="UO318" s="3"/>
      <c r="UP318" s="3"/>
      <c r="UQ318" s="3"/>
      <c r="UR318" s="3"/>
      <c r="US318" s="3"/>
      <c r="UT318" s="3"/>
      <c r="UU318" s="3"/>
      <c r="UV318" s="3"/>
      <c r="UW318" s="3"/>
      <c r="UX318" s="3"/>
      <c r="UY318" s="3"/>
      <c r="UZ318" s="3"/>
      <c r="VA318" s="3"/>
      <c r="VB318" s="3"/>
      <c r="VC318" s="3"/>
      <c r="VD318" s="3"/>
      <c r="VE318" s="3"/>
      <c r="VF318" s="3"/>
      <c r="VG318" s="3"/>
      <c r="VH318" s="3"/>
      <c r="VI318" s="3"/>
      <c r="VJ318" s="3"/>
      <c r="VK318" s="3"/>
      <c r="VL318" s="3"/>
      <c r="VM318" s="3"/>
      <c r="VN318" s="3"/>
      <c r="VO318" s="3"/>
      <c r="VP318" s="3"/>
      <c r="VQ318" s="3"/>
      <c r="VR318" s="3"/>
      <c r="VS318" s="3"/>
      <c r="VT318" s="3"/>
      <c r="VU318" s="3"/>
      <c r="VV318" s="3"/>
      <c r="VW318" s="3"/>
      <c r="VX318" s="3"/>
      <c r="VY318" s="3"/>
      <c r="VZ318" s="3"/>
      <c r="WA318" s="3"/>
      <c r="WB318" s="3"/>
      <c r="WC318" s="3"/>
      <c r="WD318" s="3"/>
      <c r="WE318" s="3"/>
      <c r="WF318" s="3"/>
      <c r="WG318" s="3"/>
      <c r="WH318" s="3"/>
      <c r="WI318" s="3"/>
      <c r="WJ318" s="3"/>
      <c r="WK318" s="3"/>
      <c r="WL318" s="3"/>
      <c r="WM318" s="3"/>
      <c r="WN318" s="3"/>
      <c r="WO318" s="3"/>
      <c r="WP318" s="3"/>
      <c r="WQ318" s="3"/>
      <c r="WR318" s="3"/>
      <c r="WS318" s="3"/>
      <c r="WT318" s="3"/>
      <c r="WU318" s="3"/>
      <c r="WV318" s="3"/>
      <c r="WW318" s="3"/>
      <c r="WX318" s="3"/>
      <c r="WY318" s="3"/>
      <c r="WZ318" s="3"/>
      <c r="XA318" s="3"/>
      <c r="XB318" s="3"/>
      <c r="XC318" s="3"/>
      <c r="XD318" s="3"/>
      <c r="XE318" s="3"/>
      <c r="XF318" s="3"/>
      <c r="XG318" s="3"/>
      <c r="XH318" s="3"/>
      <c r="XI318" s="3"/>
      <c r="XJ318" s="3"/>
      <c r="XK318" s="3"/>
      <c r="XL318" s="3"/>
      <c r="XM318" s="3"/>
      <c r="XN318" s="3"/>
      <c r="XO318" s="3"/>
      <c r="XP318" s="3"/>
      <c r="XQ318" s="3"/>
      <c r="XR318" s="3"/>
      <c r="XS318" s="3"/>
      <c r="XT318" s="3"/>
      <c r="XU318" s="3"/>
      <c r="XV318" s="3"/>
      <c r="XW318" s="3"/>
      <c r="XX318" s="3"/>
      <c r="XY318" s="3"/>
      <c r="XZ318" s="3"/>
      <c r="YA318" s="3"/>
      <c r="YB318" s="3"/>
      <c r="YC318" s="3"/>
      <c r="YD318" s="3"/>
      <c r="YE318" s="3"/>
      <c r="YF318" s="3"/>
      <c r="YG318" s="3"/>
      <c r="YH318" s="3"/>
      <c r="YI318" s="3"/>
      <c r="YJ318" s="3"/>
      <c r="YK318" s="3"/>
      <c r="YL318" s="3"/>
      <c r="YM318" s="3"/>
      <c r="YN318" s="3"/>
      <c r="YO318" s="3"/>
      <c r="YP318" s="3"/>
      <c r="YQ318" s="3"/>
      <c r="YR318" s="3"/>
      <c r="YS318" s="3"/>
      <c r="YT318" s="3"/>
      <c r="YU318" s="3"/>
      <c r="YV318" s="3"/>
      <c r="YW318" s="3"/>
      <c r="YX318" s="3"/>
      <c r="YY318" s="3"/>
      <c r="YZ318" s="3"/>
      <c r="ZA318" s="3"/>
      <c r="ZB318" s="3"/>
      <c r="ZC318" s="3"/>
      <c r="ZD318" s="3"/>
      <c r="ZE318" s="3"/>
      <c r="ZF318" s="3"/>
      <c r="ZG318" s="3"/>
      <c r="ZH318" s="3"/>
      <c r="ZI318" s="3"/>
      <c r="ZJ318" s="3"/>
      <c r="ZK318" s="3"/>
      <c r="ZL318" s="3"/>
      <c r="ZM318" s="3"/>
      <c r="ZN318" s="3"/>
      <c r="ZO318" s="3"/>
      <c r="ZP318" s="3"/>
      <c r="ZQ318" s="3"/>
      <c r="ZR318" s="3"/>
      <c r="ZS318" s="3"/>
      <c r="ZT318" s="3"/>
      <c r="ZU318" s="3"/>
      <c r="ZV318" s="3"/>
      <c r="ZW318" s="3"/>
      <c r="ZX318" s="3"/>
      <c r="ZY318" s="3"/>
      <c r="ZZ318" s="3"/>
      <c r="AAA318" s="3"/>
      <c r="AAB318" s="3"/>
      <c r="AAC318" s="3"/>
      <c r="AAD318" s="3"/>
      <c r="AAE318" s="3"/>
      <c r="AAF318" s="3"/>
      <c r="AAG318" s="3"/>
      <c r="AAH318" s="3"/>
      <c r="AAI318" s="3"/>
      <c r="AAJ318" s="3"/>
      <c r="AAK318" s="3"/>
      <c r="AAL318" s="3"/>
      <c r="AAM318" s="3"/>
      <c r="AAN318" s="3"/>
      <c r="AAO318" s="3"/>
      <c r="AAP318" s="3"/>
      <c r="AAQ318" s="3"/>
      <c r="AAR318" s="3"/>
      <c r="AAS318" s="3"/>
      <c r="AAT318" s="3"/>
      <c r="AAU318" s="3"/>
      <c r="AAV318" s="3"/>
      <c r="AAW318" s="3"/>
      <c r="AAX318" s="3"/>
      <c r="AAY318" s="3"/>
      <c r="AAZ318" s="3"/>
      <c r="ABA318" s="3"/>
      <c r="ABB318" s="3"/>
      <c r="ABC318" s="3"/>
      <c r="ABD318" s="3"/>
      <c r="ABE318" s="3"/>
      <c r="ABF318" s="3"/>
      <c r="ABG318" s="3"/>
      <c r="ABH318" s="3"/>
      <c r="ABI318" s="3"/>
      <c r="ABJ318" s="3"/>
      <c r="ABK318" s="3"/>
      <c r="ABL318" s="3"/>
      <c r="ABM318" s="3"/>
      <c r="ABN318" s="3"/>
      <c r="ABO318" s="3"/>
      <c r="ABP318" s="3"/>
      <c r="ABQ318" s="3"/>
      <c r="ABR318" s="3"/>
      <c r="ABS318" s="3"/>
      <c r="ABT318" s="3"/>
      <c r="ABU318" s="3"/>
      <c r="ABV318" s="3"/>
      <c r="ABW318" s="3"/>
      <c r="ABX318" s="3"/>
      <c r="ABY318" s="3"/>
      <c r="ABZ318" s="3"/>
      <c r="ACA318" s="3"/>
      <c r="ACB318" s="3"/>
      <c r="ACC318" s="3"/>
      <c r="ACD318" s="3"/>
      <c r="ACE318" s="3"/>
      <c r="ACF318" s="3"/>
      <c r="ACG318" s="3"/>
      <c r="ACH318" s="3"/>
      <c r="ACI318" s="3"/>
      <c r="ACJ318" s="3"/>
      <c r="ACK318" s="3"/>
      <c r="ACL318" s="3"/>
      <c r="ACM318" s="3"/>
      <c r="ACN318" s="3"/>
      <c r="ACO318" s="3"/>
      <c r="ACP318" s="3"/>
      <c r="ACQ318" s="3"/>
      <c r="ACR318" s="3"/>
      <c r="ACS318" s="3"/>
      <c r="ACT318" s="3"/>
      <c r="ACU318" s="3"/>
      <c r="ACV318" s="3"/>
      <c r="ACW318" s="3"/>
      <c r="ACX318" s="3"/>
      <c r="ACY318" s="3"/>
      <c r="ACZ318" s="3"/>
      <c r="ADA318" s="3"/>
      <c r="ADB318" s="3"/>
      <c r="ADC318" s="3"/>
      <c r="ADD318" s="3"/>
      <c r="ADE318" s="3"/>
      <c r="ADF318" s="3"/>
      <c r="ADG318" s="3"/>
      <c r="ADH318" s="3"/>
      <c r="ADI318" s="3"/>
      <c r="ADJ318" s="3"/>
      <c r="ADK318" s="3"/>
      <c r="ADL318" s="3"/>
      <c r="ADM318" s="3"/>
      <c r="ADN318" s="3"/>
      <c r="ADO318" s="3"/>
      <c r="ADP318" s="3"/>
      <c r="ADQ318" s="3"/>
      <c r="ADR318" s="3"/>
      <c r="ADS318" s="3"/>
      <c r="ADT318" s="3"/>
      <c r="ADU318" s="3"/>
      <c r="ADV318" s="3"/>
      <c r="ADW318" s="3"/>
      <c r="ADX318" s="3"/>
      <c r="ADY318" s="3"/>
      <c r="ADZ318" s="3"/>
      <c r="AEA318" s="3"/>
      <c r="AEB318" s="3"/>
      <c r="AEC318" s="3"/>
      <c r="AED318" s="3"/>
      <c r="AEE318" s="3"/>
      <c r="AEF318" s="3"/>
      <c r="AEG318" s="3"/>
      <c r="AEH318" s="3"/>
      <c r="AEI318" s="3"/>
      <c r="AEJ318" s="3"/>
      <c r="AEK318" s="3"/>
      <c r="AEL318" s="3"/>
      <c r="AEM318" s="3"/>
      <c r="AEN318" s="3"/>
      <c r="AEO318" s="3"/>
      <c r="AEP318" s="3"/>
      <c r="AEQ318" s="3"/>
      <c r="AER318" s="3"/>
      <c r="AES318" s="3"/>
      <c r="AET318" s="3"/>
      <c r="AEU318" s="3"/>
      <c r="AEV318" s="3"/>
      <c r="AEW318" s="3"/>
      <c r="AEX318" s="3"/>
      <c r="AEY318" s="3"/>
      <c r="AEZ318" s="3"/>
      <c r="AFA318" s="3"/>
      <c r="AFB318" s="3"/>
      <c r="AFC318" s="3"/>
      <c r="AFD318" s="3"/>
      <c r="AFE318" s="3"/>
      <c r="AFF318" s="3"/>
      <c r="AFG318" s="3"/>
      <c r="AFH318" s="3"/>
      <c r="AFI318" s="3"/>
      <c r="AFJ318" s="3"/>
      <c r="AFK318" s="3"/>
      <c r="AFL318" s="3"/>
      <c r="AFM318" s="3"/>
      <c r="AFN318" s="3"/>
      <c r="AFO318" s="3"/>
      <c r="AFP318" s="3"/>
      <c r="AFQ318" s="3"/>
      <c r="AFR318" s="3"/>
      <c r="AFS318" s="3"/>
      <c r="AFT318" s="3"/>
      <c r="AFU318" s="3"/>
      <c r="AFV318" s="3"/>
      <c r="AFW318" s="3"/>
      <c r="AFX318" s="3"/>
      <c r="AFY318" s="3"/>
      <c r="AFZ318" s="3"/>
      <c r="AGA318" s="3"/>
      <c r="AGB318" s="3"/>
      <c r="AGC318" s="3"/>
      <c r="AGD318" s="3"/>
      <c r="AGE318" s="3"/>
      <c r="AGF318" s="3"/>
      <c r="AGG318" s="3"/>
      <c r="AGH318" s="3"/>
      <c r="AGI318" s="3"/>
      <c r="AGJ318" s="3"/>
      <c r="AGK318" s="3"/>
      <c r="AGL318" s="3"/>
      <c r="AGM318" s="3"/>
      <c r="AGN318" s="3"/>
      <c r="AGO318" s="3"/>
      <c r="AGP318" s="3"/>
      <c r="AGQ318" s="3"/>
      <c r="AGR318" s="3"/>
      <c r="AGS318" s="3"/>
      <c r="AGT318" s="3"/>
      <c r="AGU318" s="3"/>
      <c r="AGV318" s="3"/>
      <c r="AGW318" s="3"/>
      <c r="AGX318" s="3"/>
      <c r="AGY318" s="3"/>
      <c r="AGZ318" s="3"/>
      <c r="AHA318" s="3"/>
      <c r="AHB318" s="3"/>
      <c r="AHC318" s="3"/>
      <c r="AHD318" s="3"/>
      <c r="AHE318" s="3"/>
      <c r="AHF318" s="3"/>
      <c r="AHG318" s="3"/>
      <c r="AHH318" s="3"/>
      <c r="AHI318" s="3"/>
      <c r="AHJ318" s="3"/>
      <c r="AHK318" s="3"/>
      <c r="AHL318" s="3"/>
      <c r="AHM318" s="3"/>
      <c r="AHN318" s="3"/>
      <c r="AHO318" s="3"/>
      <c r="AHP318" s="3"/>
      <c r="AHQ318" s="3"/>
      <c r="AHR318" s="3"/>
      <c r="AHS318" s="3"/>
      <c r="AHT318" s="3"/>
      <c r="AHU318" s="3"/>
      <c r="AHV318" s="3"/>
      <c r="AHW318" s="3"/>
      <c r="AHX318" s="3"/>
      <c r="AHY318" s="3"/>
      <c r="AHZ318" s="3"/>
      <c r="AIA318" s="3"/>
      <c r="AIB318" s="3"/>
      <c r="AIC318" s="3"/>
      <c r="AID318" s="3"/>
      <c r="AIE318" s="3"/>
      <c r="AIF318" s="3"/>
      <c r="AIG318" s="3"/>
      <c r="AIH318" s="3"/>
      <c r="AII318" s="3"/>
      <c r="AIJ318" s="3"/>
      <c r="AIK318" s="3"/>
      <c r="AIL318" s="3"/>
      <c r="AIM318" s="3"/>
      <c r="AIN318" s="3"/>
      <c r="AIO318" s="3"/>
      <c r="AIP318" s="3"/>
      <c r="AIQ318" s="3"/>
      <c r="AIR318" s="3"/>
      <c r="AIS318" s="3"/>
      <c r="AIT318" s="3"/>
      <c r="AIU318" s="3"/>
      <c r="AIV318" s="3"/>
      <c r="AIW318" s="3"/>
      <c r="AIX318" s="3"/>
      <c r="AIY318" s="3"/>
      <c r="AIZ318" s="3"/>
      <c r="AJA318" s="3"/>
      <c r="AJB318" s="3"/>
      <c r="AJC318" s="3"/>
      <c r="AJD318" s="3"/>
      <c r="AJE318" s="3"/>
      <c r="AJF318" s="3"/>
      <c r="AJG318" s="3"/>
      <c r="AJH318" s="3"/>
      <c r="AJI318" s="3"/>
      <c r="AJJ318" s="3"/>
      <c r="AJK318" s="3"/>
      <c r="AJL318" s="3"/>
      <c r="AJM318" s="3"/>
      <c r="AJN318" s="3"/>
      <c r="AJO318" s="3"/>
      <c r="AJP318" s="3"/>
      <c r="AJQ318" s="3"/>
      <c r="AJR318" s="3"/>
      <c r="AJS318" s="3"/>
      <c r="AJT318" s="3"/>
      <c r="AJU318" s="3"/>
      <c r="AJV318" s="3"/>
      <c r="AJW318" s="3"/>
      <c r="AJX318" s="3"/>
    </row>
    <row r="319" spans="1:961" ht="16.5" hidden="1" customHeight="1" x14ac:dyDescent="0.25">
      <c r="A319" s="431"/>
      <c r="B319" s="449"/>
      <c r="C319" s="436">
        <v>222</v>
      </c>
      <c r="D319" s="438">
        <f>C86</f>
        <v>0</v>
      </c>
      <c r="E319" s="436">
        <v>222</v>
      </c>
      <c r="F319" s="438"/>
      <c r="G319" s="436">
        <v>222</v>
      </c>
      <c r="H319" s="438">
        <f t="shared" si="127"/>
        <v>0</v>
      </c>
      <c r="I319" s="433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  <c r="X319" s="264"/>
      <c r="Y319" s="264"/>
      <c r="Z319" s="264"/>
      <c r="AA319" s="264"/>
      <c r="AB319" s="264"/>
      <c r="AC319" s="264"/>
      <c r="AD319" s="264"/>
      <c r="AE319" s="264"/>
      <c r="AF319" s="264"/>
      <c r="AG319" s="264"/>
      <c r="AH319" s="264"/>
      <c r="AI319" s="264"/>
      <c r="AJ319" s="264"/>
      <c r="AK319" s="264"/>
      <c r="AL319" s="264"/>
      <c r="AM319" s="264"/>
      <c r="AN319" s="264"/>
      <c r="AO319" s="264"/>
      <c r="AP319" s="264"/>
      <c r="AQ319" s="264"/>
      <c r="AR319" s="264"/>
      <c r="AS319" s="264"/>
      <c r="AT319" s="264"/>
      <c r="AU319" s="264"/>
      <c r="AV319" s="264"/>
      <c r="AW319" s="264"/>
      <c r="AX319" s="264"/>
      <c r="AY319" s="264"/>
      <c r="AZ319" s="264"/>
      <c r="BA319" s="265"/>
      <c r="BB319" s="265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  <c r="IV319" s="3"/>
      <c r="IW319" s="3"/>
      <c r="IX319" s="3"/>
      <c r="IY319" s="3"/>
      <c r="IZ319" s="3"/>
      <c r="JA319" s="3"/>
      <c r="JB319" s="3"/>
      <c r="JC319" s="3"/>
      <c r="JD319" s="3"/>
      <c r="JE319" s="3"/>
      <c r="JF319" s="3"/>
      <c r="JG319" s="3"/>
      <c r="JH319" s="3"/>
      <c r="JI319" s="3"/>
      <c r="JJ319" s="3"/>
      <c r="JK319" s="3"/>
      <c r="JL319" s="3"/>
      <c r="JM319" s="3"/>
      <c r="JN319" s="3"/>
      <c r="JO319" s="3"/>
      <c r="JP319" s="3"/>
      <c r="JQ319" s="3"/>
      <c r="JR319" s="3"/>
      <c r="JS319" s="3"/>
      <c r="JT319" s="3"/>
      <c r="JU319" s="3"/>
      <c r="JV319" s="3"/>
      <c r="JW319" s="3"/>
      <c r="JX319" s="3"/>
      <c r="JY319" s="3"/>
      <c r="JZ319" s="3"/>
      <c r="KA319" s="3"/>
      <c r="KB319" s="3"/>
      <c r="KC319" s="3"/>
      <c r="KD319" s="3"/>
      <c r="KE319" s="3"/>
      <c r="KF319" s="3"/>
      <c r="KG319" s="3"/>
      <c r="KH319" s="3"/>
      <c r="KI319" s="3"/>
      <c r="KJ319" s="3"/>
      <c r="KK319" s="3"/>
      <c r="KL319" s="3"/>
      <c r="KM319" s="3"/>
      <c r="KN319" s="3"/>
      <c r="KO319" s="3"/>
      <c r="KP319" s="3"/>
      <c r="KQ319" s="3"/>
      <c r="KR319" s="3"/>
      <c r="KS319" s="3"/>
      <c r="KT319" s="3"/>
      <c r="KU319" s="3"/>
      <c r="KV319" s="3"/>
      <c r="KW319" s="3"/>
      <c r="KX319" s="3"/>
      <c r="KY319" s="3"/>
      <c r="KZ319" s="3"/>
      <c r="LA319" s="3"/>
      <c r="LB319" s="3"/>
      <c r="LC319" s="3"/>
      <c r="LD319" s="3"/>
      <c r="LE319" s="3"/>
      <c r="LF319" s="3"/>
      <c r="LG319" s="3"/>
      <c r="LH319" s="3"/>
      <c r="LI319" s="3"/>
      <c r="LJ319" s="3"/>
      <c r="LK319" s="3"/>
      <c r="LL319" s="3"/>
      <c r="LM319" s="3"/>
      <c r="LN319" s="3"/>
      <c r="LO319" s="3"/>
      <c r="LP319" s="3"/>
      <c r="LQ319" s="3"/>
      <c r="LR319" s="3"/>
      <c r="LS319" s="3"/>
      <c r="LT319" s="3"/>
      <c r="LU319" s="3"/>
      <c r="LV319" s="3"/>
      <c r="LW319" s="3"/>
      <c r="LX319" s="3"/>
      <c r="LY319" s="3"/>
      <c r="LZ319" s="3"/>
      <c r="MA319" s="3"/>
      <c r="MB319" s="3"/>
      <c r="MC319" s="3"/>
      <c r="MD319" s="3"/>
      <c r="ME319" s="3"/>
      <c r="MF319" s="3"/>
      <c r="MG319" s="3"/>
      <c r="MH319" s="3"/>
      <c r="MI319" s="3"/>
      <c r="MJ319" s="3"/>
      <c r="MK319" s="3"/>
      <c r="ML319" s="3"/>
      <c r="MM319" s="3"/>
      <c r="MN319" s="3"/>
      <c r="MO319" s="3"/>
      <c r="MP319" s="3"/>
      <c r="MQ319" s="3"/>
      <c r="MR319" s="3"/>
      <c r="MS319" s="3"/>
      <c r="MT319" s="3"/>
      <c r="MU319" s="3"/>
      <c r="MV319" s="3"/>
      <c r="MW319" s="3"/>
      <c r="MX319" s="3"/>
      <c r="MY319" s="3"/>
      <c r="MZ319" s="3"/>
      <c r="NA319" s="3"/>
      <c r="NB319" s="3"/>
      <c r="NC319" s="3"/>
      <c r="ND319" s="3"/>
      <c r="NE319" s="3"/>
      <c r="NF319" s="3"/>
      <c r="NG319" s="3"/>
      <c r="NH319" s="3"/>
      <c r="NI319" s="3"/>
      <c r="NJ319" s="3"/>
      <c r="NK319" s="3"/>
      <c r="NL319" s="3"/>
      <c r="NM319" s="3"/>
      <c r="NN319" s="3"/>
      <c r="NO319" s="3"/>
      <c r="NP319" s="3"/>
      <c r="NQ319" s="3"/>
      <c r="NR319" s="3"/>
      <c r="NS319" s="3"/>
      <c r="NT319" s="3"/>
      <c r="NU319" s="3"/>
      <c r="NV319" s="3"/>
      <c r="NW319" s="3"/>
      <c r="NX319" s="3"/>
      <c r="NY319" s="3"/>
      <c r="NZ319" s="3"/>
      <c r="OA319" s="3"/>
      <c r="OB319" s="3"/>
      <c r="OC319" s="3"/>
      <c r="OD319" s="3"/>
      <c r="OE319" s="3"/>
      <c r="OF319" s="3"/>
      <c r="OG319" s="3"/>
      <c r="OH319" s="3"/>
      <c r="OI319" s="3"/>
      <c r="OJ319" s="3"/>
      <c r="OK319" s="3"/>
      <c r="OL319" s="3"/>
      <c r="OM319" s="3"/>
      <c r="ON319" s="3"/>
      <c r="OO319" s="3"/>
      <c r="OP319" s="3"/>
      <c r="OQ319" s="3"/>
      <c r="OR319" s="3"/>
      <c r="OS319" s="3"/>
      <c r="OT319" s="3"/>
      <c r="OU319" s="3"/>
      <c r="OV319" s="3"/>
      <c r="OW319" s="3"/>
      <c r="OX319" s="3"/>
      <c r="OY319" s="3"/>
      <c r="OZ319" s="3"/>
      <c r="PA319" s="3"/>
      <c r="PB319" s="3"/>
      <c r="PC319" s="3"/>
      <c r="PD319" s="3"/>
      <c r="PE319" s="3"/>
      <c r="PF319" s="3"/>
      <c r="PG319" s="3"/>
      <c r="PH319" s="3"/>
      <c r="PI319" s="3"/>
      <c r="PJ319" s="3"/>
      <c r="PK319" s="3"/>
      <c r="PL319" s="3"/>
      <c r="PM319" s="3"/>
      <c r="PN319" s="3"/>
      <c r="PO319" s="3"/>
      <c r="PP319" s="3"/>
      <c r="PQ319" s="3"/>
      <c r="PR319" s="3"/>
      <c r="PS319" s="3"/>
      <c r="PT319" s="3"/>
      <c r="PU319" s="3"/>
      <c r="PV319" s="3"/>
      <c r="PW319" s="3"/>
      <c r="PX319" s="3"/>
      <c r="PY319" s="3"/>
      <c r="PZ319" s="3"/>
      <c r="QA319" s="3"/>
      <c r="QB319" s="3"/>
      <c r="QC319" s="3"/>
      <c r="QD319" s="3"/>
      <c r="QE319" s="3"/>
      <c r="QF319" s="3"/>
      <c r="QG319" s="3"/>
      <c r="QH319" s="3"/>
      <c r="QI319" s="3"/>
      <c r="QJ319" s="3"/>
      <c r="QK319" s="3"/>
      <c r="QL319" s="3"/>
      <c r="QM319" s="3"/>
      <c r="QN319" s="3"/>
      <c r="QO319" s="3"/>
      <c r="QP319" s="3"/>
      <c r="QQ319" s="3"/>
      <c r="QR319" s="3"/>
      <c r="QS319" s="3"/>
      <c r="QT319" s="3"/>
      <c r="QU319" s="3"/>
      <c r="QV319" s="3"/>
      <c r="QW319" s="3"/>
      <c r="QX319" s="3"/>
      <c r="QY319" s="3"/>
      <c r="QZ319" s="3"/>
      <c r="RA319" s="3"/>
      <c r="RB319" s="3"/>
      <c r="RC319" s="3"/>
      <c r="RD319" s="3"/>
      <c r="RE319" s="3"/>
      <c r="RF319" s="3"/>
      <c r="RG319" s="3"/>
      <c r="RH319" s="3"/>
      <c r="RI319" s="3"/>
      <c r="RJ319" s="3"/>
      <c r="RK319" s="3"/>
      <c r="RL319" s="3"/>
      <c r="RM319" s="3"/>
      <c r="RN319" s="3"/>
      <c r="RO319" s="3"/>
      <c r="RP319" s="3"/>
      <c r="RQ319" s="3"/>
      <c r="RR319" s="3"/>
      <c r="RS319" s="3"/>
      <c r="RT319" s="3"/>
      <c r="RU319" s="3"/>
      <c r="RV319" s="3"/>
      <c r="RW319" s="3"/>
      <c r="RX319" s="3"/>
      <c r="RY319" s="3"/>
      <c r="RZ319" s="3"/>
      <c r="SA319" s="3"/>
      <c r="SB319" s="3"/>
      <c r="SC319" s="3"/>
      <c r="SD319" s="3"/>
      <c r="SE319" s="3"/>
      <c r="SF319" s="3"/>
      <c r="SG319" s="3"/>
      <c r="SH319" s="3"/>
      <c r="SI319" s="3"/>
      <c r="SJ319" s="3"/>
      <c r="SK319" s="3"/>
      <c r="SL319" s="3"/>
      <c r="SM319" s="3"/>
      <c r="SN319" s="3"/>
      <c r="SO319" s="3"/>
      <c r="SP319" s="3"/>
      <c r="SQ319" s="3"/>
      <c r="SR319" s="3"/>
      <c r="SS319" s="3"/>
      <c r="ST319" s="3"/>
      <c r="SU319" s="3"/>
      <c r="SV319" s="3"/>
      <c r="SW319" s="3"/>
      <c r="SX319" s="3"/>
      <c r="SY319" s="3"/>
      <c r="SZ319" s="3"/>
      <c r="TA319" s="3"/>
      <c r="TB319" s="3"/>
      <c r="TC319" s="3"/>
      <c r="TD319" s="3"/>
      <c r="TE319" s="3"/>
      <c r="TF319" s="3"/>
      <c r="TG319" s="3"/>
      <c r="TH319" s="3"/>
      <c r="TI319" s="3"/>
      <c r="TJ319" s="3"/>
      <c r="TK319" s="3"/>
      <c r="TL319" s="3"/>
      <c r="TM319" s="3"/>
      <c r="TN319" s="3"/>
      <c r="TO319" s="3"/>
      <c r="TP319" s="3"/>
      <c r="TQ319" s="3"/>
      <c r="TR319" s="3"/>
      <c r="TS319" s="3"/>
      <c r="TT319" s="3"/>
      <c r="TU319" s="3"/>
      <c r="TV319" s="3"/>
      <c r="TW319" s="3"/>
      <c r="TX319" s="3"/>
      <c r="TY319" s="3"/>
      <c r="TZ319" s="3"/>
      <c r="UA319" s="3"/>
      <c r="UB319" s="3"/>
      <c r="UC319" s="3"/>
      <c r="UD319" s="3"/>
      <c r="UE319" s="3"/>
      <c r="UF319" s="3"/>
      <c r="UG319" s="3"/>
      <c r="UH319" s="3"/>
      <c r="UI319" s="3"/>
      <c r="UJ319" s="3"/>
      <c r="UK319" s="3"/>
      <c r="UL319" s="3"/>
      <c r="UM319" s="3"/>
      <c r="UN319" s="3"/>
      <c r="UO319" s="3"/>
      <c r="UP319" s="3"/>
      <c r="UQ319" s="3"/>
      <c r="UR319" s="3"/>
      <c r="US319" s="3"/>
      <c r="UT319" s="3"/>
      <c r="UU319" s="3"/>
      <c r="UV319" s="3"/>
      <c r="UW319" s="3"/>
      <c r="UX319" s="3"/>
      <c r="UY319" s="3"/>
      <c r="UZ319" s="3"/>
      <c r="VA319" s="3"/>
      <c r="VB319" s="3"/>
      <c r="VC319" s="3"/>
      <c r="VD319" s="3"/>
      <c r="VE319" s="3"/>
      <c r="VF319" s="3"/>
      <c r="VG319" s="3"/>
      <c r="VH319" s="3"/>
      <c r="VI319" s="3"/>
      <c r="VJ319" s="3"/>
      <c r="VK319" s="3"/>
      <c r="VL319" s="3"/>
      <c r="VM319" s="3"/>
      <c r="VN319" s="3"/>
      <c r="VO319" s="3"/>
      <c r="VP319" s="3"/>
      <c r="VQ319" s="3"/>
      <c r="VR319" s="3"/>
      <c r="VS319" s="3"/>
      <c r="VT319" s="3"/>
      <c r="VU319" s="3"/>
      <c r="VV319" s="3"/>
      <c r="VW319" s="3"/>
      <c r="VX319" s="3"/>
      <c r="VY319" s="3"/>
      <c r="VZ319" s="3"/>
      <c r="WA319" s="3"/>
      <c r="WB319" s="3"/>
      <c r="WC319" s="3"/>
      <c r="WD319" s="3"/>
      <c r="WE319" s="3"/>
      <c r="WF319" s="3"/>
      <c r="WG319" s="3"/>
      <c r="WH319" s="3"/>
      <c r="WI319" s="3"/>
      <c r="WJ319" s="3"/>
      <c r="WK319" s="3"/>
      <c r="WL319" s="3"/>
      <c r="WM319" s="3"/>
      <c r="WN319" s="3"/>
      <c r="WO319" s="3"/>
      <c r="WP319" s="3"/>
      <c r="WQ319" s="3"/>
      <c r="WR319" s="3"/>
      <c r="WS319" s="3"/>
      <c r="WT319" s="3"/>
      <c r="WU319" s="3"/>
      <c r="WV319" s="3"/>
      <c r="WW319" s="3"/>
      <c r="WX319" s="3"/>
      <c r="WY319" s="3"/>
      <c r="WZ319" s="3"/>
      <c r="XA319" s="3"/>
      <c r="XB319" s="3"/>
      <c r="XC319" s="3"/>
      <c r="XD319" s="3"/>
      <c r="XE319" s="3"/>
      <c r="XF319" s="3"/>
      <c r="XG319" s="3"/>
      <c r="XH319" s="3"/>
      <c r="XI319" s="3"/>
      <c r="XJ319" s="3"/>
      <c r="XK319" s="3"/>
      <c r="XL319" s="3"/>
      <c r="XM319" s="3"/>
      <c r="XN319" s="3"/>
      <c r="XO319" s="3"/>
      <c r="XP319" s="3"/>
      <c r="XQ319" s="3"/>
      <c r="XR319" s="3"/>
      <c r="XS319" s="3"/>
      <c r="XT319" s="3"/>
      <c r="XU319" s="3"/>
      <c r="XV319" s="3"/>
      <c r="XW319" s="3"/>
      <c r="XX319" s="3"/>
      <c r="XY319" s="3"/>
      <c r="XZ319" s="3"/>
      <c r="YA319" s="3"/>
      <c r="YB319" s="3"/>
      <c r="YC319" s="3"/>
      <c r="YD319" s="3"/>
      <c r="YE319" s="3"/>
      <c r="YF319" s="3"/>
      <c r="YG319" s="3"/>
      <c r="YH319" s="3"/>
      <c r="YI319" s="3"/>
      <c r="YJ319" s="3"/>
      <c r="YK319" s="3"/>
      <c r="YL319" s="3"/>
      <c r="YM319" s="3"/>
      <c r="YN319" s="3"/>
      <c r="YO319" s="3"/>
      <c r="YP319" s="3"/>
      <c r="YQ319" s="3"/>
      <c r="YR319" s="3"/>
      <c r="YS319" s="3"/>
      <c r="YT319" s="3"/>
      <c r="YU319" s="3"/>
      <c r="YV319" s="3"/>
      <c r="YW319" s="3"/>
      <c r="YX319" s="3"/>
      <c r="YY319" s="3"/>
      <c r="YZ319" s="3"/>
      <c r="ZA319" s="3"/>
      <c r="ZB319" s="3"/>
      <c r="ZC319" s="3"/>
      <c r="ZD319" s="3"/>
      <c r="ZE319" s="3"/>
      <c r="ZF319" s="3"/>
      <c r="ZG319" s="3"/>
      <c r="ZH319" s="3"/>
      <c r="ZI319" s="3"/>
      <c r="ZJ319" s="3"/>
      <c r="ZK319" s="3"/>
      <c r="ZL319" s="3"/>
      <c r="ZM319" s="3"/>
      <c r="ZN319" s="3"/>
      <c r="ZO319" s="3"/>
      <c r="ZP319" s="3"/>
      <c r="ZQ319" s="3"/>
      <c r="ZR319" s="3"/>
      <c r="ZS319" s="3"/>
      <c r="ZT319" s="3"/>
      <c r="ZU319" s="3"/>
      <c r="ZV319" s="3"/>
      <c r="ZW319" s="3"/>
      <c r="ZX319" s="3"/>
      <c r="ZY319" s="3"/>
      <c r="ZZ319" s="3"/>
      <c r="AAA319" s="3"/>
      <c r="AAB319" s="3"/>
      <c r="AAC319" s="3"/>
      <c r="AAD319" s="3"/>
      <c r="AAE319" s="3"/>
      <c r="AAF319" s="3"/>
      <c r="AAG319" s="3"/>
      <c r="AAH319" s="3"/>
      <c r="AAI319" s="3"/>
      <c r="AAJ319" s="3"/>
      <c r="AAK319" s="3"/>
      <c r="AAL319" s="3"/>
      <c r="AAM319" s="3"/>
      <c r="AAN319" s="3"/>
      <c r="AAO319" s="3"/>
      <c r="AAP319" s="3"/>
      <c r="AAQ319" s="3"/>
      <c r="AAR319" s="3"/>
      <c r="AAS319" s="3"/>
      <c r="AAT319" s="3"/>
      <c r="AAU319" s="3"/>
      <c r="AAV319" s="3"/>
      <c r="AAW319" s="3"/>
      <c r="AAX319" s="3"/>
      <c r="AAY319" s="3"/>
      <c r="AAZ319" s="3"/>
      <c r="ABA319" s="3"/>
      <c r="ABB319" s="3"/>
      <c r="ABC319" s="3"/>
      <c r="ABD319" s="3"/>
      <c r="ABE319" s="3"/>
      <c r="ABF319" s="3"/>
      <c r="ABG319" s="3"/>
      <c r="ABH319" s="3"/>
      <c r="ABI319" s="3"/>
      <c r="ABJ319" s="3"/>
      <c r="ABK319" s="3"/>
      <c r="ABL319" s="3"/>
      <c r="ABM319" s="3"/>
      <c r="ABN319" s="3"/>
      <c r="ABO319" s="3"/>
      <c r="ABP319" s="3"/>
      <c r="ABQ319" s="3"/>
      <c r="ABR319" s="3"/>
      <c r="ABS319" s="3"/>
      <c r="ABT319" s="3"/>
      <c r="ABU319" s="3"/>
      <c r="ABV319" s="3"/>
      <c r="ABW319" s="3"/>
      <c r="ABX319" s="3"/>
      <c r="ABY319" s="3"/>
      <c r="ABZ319" s="3"/>
      <c r="ACA319" s="3"/>
      <c r="ACB319" s="3"/>
      <c r="ACC319" s="3"/>
      <c r="ACD319" s="3"/>
      <c r="ACE319" s="3"/>
      <c r="ACF319" s="3"/>
      <c r="ACG319" s="3"/>
      <c r="ACH319" s="3"/>
      <c r="ACI319" s="3"/>
      <c r="ACJ319" s="3"/>
      <c r="ACK319" s="3"/>
      <c r="ACL319" s="3"/>
      <c r="ACM319" s="3"/>
      <c r="ACN319" s="3"/>
      <c r="ACO319" s="3"/>
      <c r="ACP319" s="3"/>
      <c r="ACQ319" s="3"/>
      <c r="ACR319" s="3"/>
      <c r="ACS319" s="3"/>
      <c r="ACT319" s="3"/>
      <c r="ACU319" s="3"/>
      <c r="ACV319" s="3"/>
      <c r="ACW319" s="3"/>
      <c r="ACX319" s="3"/>
      <c r="ACY319" s="3"/>
      <c r="ACZ319" s="3"/>
      <c r="ADA319" s="3"/>
      <c r="ADB319" s="3"/>
      <c r="ADC319" s="3"/>
      <c r="ADD319" s="3"/>
      <c r="ADE319" s="3"/>
      <c r="ADF319" s="3"/>
      <c r="ADG319" s="3"/>
      <c r="ADH319" s="3"/>
      <c r="ADI319" s="3"/>
      <c r="ADJ319" s="3"/>
      <c r="ADK319" s="3"/>
      <c r="ADL319" s="3"/>
      <c r="ADM319" s="3"/>
      <c r="ADN319" s="3"/>
      <c r="ADO319" s="3"/>
      <c r="ADP319" s="3"/>
      <c r="ADQ319" s="3"/>
      <c r="ADR319" s="3"/>
      <c r="ADS319" s="3"/>
      <c r="ADT319" s="3"/>
      <c r="ADU319" s="3"/>
      <c r="ADV319" s="3"/>
      <c r="ADW319" s="3"/>
      <c r="ADX319" s="3"/>
      <c r="ADY319" s="3"/>
      <c r="ADZ319" s="3"/>
      <c r="AEA319" s="3"/>
      <c r="AEB319" s="3"/>
      <c r="AEC319" s="3"/>
      <c r="AED319" s="3"/>
      <c r="AEE319" s="3"/>
      <c r="AEF319" s="3"/>
      <c r="AEG319" s="3"/>
      <c r="AEH319" s="3"/>
      <c r="AEI319" s="3"/>
      <c r="AEJ319" s="3"/>
      <c r="AEK319" s="3"/>
      <c r="AEL319" s="3"/>
      <c r="AEM319" s="3"/>
      <c r="AEN319" s="3"/>
      <c r="AEO319" s="3"/>
      <c r="AEP319" s="3"/>
      <c r="AEQ319" s="3"/>
      <c r="AER319" s="3"/>
      <c r="AES319" s="3"/>
      <c r="AET319" s="3"/>
      <c r="AEU319" s="3"/>
      <c r="AEV319" s="3"/>
      <c r="AEW319" s="3"/>
      <c r="AEX319" s="3"/>
      <c r="AEY319" s="3"/>
      <c r="AEZ319" s="3"/>
      <c r="AFA319" s="3"/>
      <c r="AFB319" s="3"/>
      <c r="AFC319" s="3"/>
      <c r="AFD319" s="3"/>
      <c r="AFE319" s="3"/>
      <c r="AFF319" s="3"/>
      <c r="AFG319" s="3"/>
      <c r="AFH319" s="3"/>
      <c r="AFI319" s="3"/>
      <c r="AFJ319" s="3"/>
      <c r="AFK319" s="3"/>
      <c r="AFL319" s="3"/>
      <c r="AFM319" s="3"/>
      <c r="AFN319" s="3"/>
      <c r="AFO319" s="3"/>
      <c r="AFP319" s="3"/>
      <c r="AFQ319" s="3"/>
      <c r="AFR319" s="3"/>
      <c r="AFS319" s="3"/>
      <c r="AFT319" s="3"/>
      <c r="AFU319" s="3"/>
      <c r="AFV319" s="3"/>
      <c r="AFW319" s="3"/>
      <c r="AFX319" s="3"/>
      <c r="AFY319" s="3"/>
      <c r="AFZ319" s="3"/>
      <c r="AGA319" s="3"/>
      <c r="AGB319" s="3"/>
      <c r="AGC319" s="3"/>
      <c r="AGD319" s="3"/>
      <c r="AGE319" s="3"/>
      <c r="AGF319" s="3"/>
      <c r="AGG319" s="3"/>
      <c r="AGH319" s="3"/>
      <c r="AGI319" s="3"/>
      <c r="AGJ319" s="3"/>
      <c r="AGK319" s="3"/>
      <c r="AGL319" s="3"/>
      <c r="AGM319" s="3"/>
      <c r="AGN319" s="3"/>
      <c r="AGO319" s="3"/>
      <c r="AGP319" s="3"/>
      <c r="AGQ319" s="3"/>
      <c r="AGR319" s="3"/>
      <c r="AGS319" s="3"/>
      <c r="AGT319" s="3"/>
      <c r="AGU319" s="3"/>
      <c r="AGV319" s="3"/>
      <c r="AGW319" s="3"/>
      <c r="AGX319" s="3"/>
      <c r="AGY319" s="3"/>
      <c r="AGZ319" s="3"/>
      <c r="AHA319" s="3"/>
      <c r="AHB319" s="3"/>
      <c r="AHC319" s="3"/>
      <c r="AHD319" s="3"/>
      <c r="AHE319" s="3"/>
      <c r="AHF319" s="3"/>
      <c r="AHG319" s="3"/>
      <c r="AHH319" s="3"/>
      <c r="AHI319" s="3"/>
      <c r="AHJ319" s="3"/>
      <c r="AHK319" s="3"/>
      <c r="AHL319" s="3"/>
      <c r="AHM319" s="3"/>
      <c r="AHN319" s="3"/>
      <c r="AHO319" s="3"/>
      <c r="AHP319" s="3"/>
      <c r="AHQ319" s="3"/>
      <c r="AHR319" s="3"/>
      <c r="AHS319" s="3"/>
      <c r="AHT319" s="3"/>
      <c r="AHU319" s="3"/>
      <c r="AHV319" s="3"/>
      <c r="AHW319" s="3"/>
      <c r="AHX319" s="3"/>
      <c r="AHY319" s="3"/>
      <c r="AHZ319" s="3"/>
      <c r="AIA319" s="3"/>
      <c r="AIB319" s="3"/>
      <c r="AIC319" s="3"/>
      <c r="AID319" s="3"/>
      <c r="AIE319" s="3"/>
      <c r="AIF319" s="3"/>
      <c r="AIG319" s="3"/>
      <c r="AIH319" s="3"/>
      <c r="AII319" s="3"/>
      <c r="AIJ319" s="3"/>
      <c r="AIK319" s="3"/>
      <c r="AIL319" s="3"/>
      <c r="AIM319" s="3"/>
      <c r="AIN319" s="3"/>
      <c r="AIO319" s="3"/>
      <c r="AIP319" s="3"/>
      <c r="AIQ319" s="3"/>
      <c r="AIR319" s="3"/>
      <c r="AIS319" s="3"/>
      <c r="AIT319" s="3"/>
      <c r="AIU319" s="3"/>
      <c r="AIV319" s="3"/>
      <c r="AIW319" s="3"/>
      <c r="AIX319" s="3"/>
      <c r="AIY319" s="3"/>
      <c r="AIZ319" s="3"/>
      <c r="AJA319" s="3"/>
      <c r="AJB319" s="3"/>
      <c r="AJC319" s="3"/>
      <c r="AJD319" s="3"/>
      <c r="AJE319" s="3"/>
      <c r="AJF319" s="3"/>
      <c r="AJG319" s="3"/>
      <c r="AJH319" s="3"/>
      <c r="AJI319" s="3"/>
      <c r="AJJ319" s="3"/>
      <c r="AJK319" s="3"/>
      <c r="AJL319" s="3"/>
      <c r="AJM319" s="3"/>
      <c r="AJN319" s="3"/>
      <c r="AJO319" s="3"/>
      <c r="AJP319" s="3"/>
      <c r="AJQ319" s="3"/>
      <c r="AJR319" s="3"/>
      <c r="AJS319" s="3"/>
      <c r="AJT319" s="3"/>
      <c r="AJU319" s="3"/>
      <c r="AJV319" s="3"/>
      <c r="AJW319" s="3"/>
      <c r="AJX319" s="3"/>
    </row>
    <row r="320" spans="1:961" ht="16.5" hidden="1" customHeight="1" x14ac:dyDescent="0.25">
      <c r="A320" s="431"/>
      <c r="B320" s="449"/>
      <c r="C320" s="436">
        <v>212</v>
      </c>
      <c r="D320" s="438">
        <f>C80+C89</f>
        <v>19930.8</v>
      </c>
      <c r="E320" s="436">
        <v>212</v>
      </c>
      <c r="F320" s="438"/>
      <c r="G320" s="436">
        <v>212</v>
      </c>
      <c r="H320" s="438">
        <f t="shared" si="127"/>
        <v>19930.8</v>
      </c>
      <c r="I320" s="433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  <c r="X320" s="264"/>
      <c r="Y320" s="264"/>
      <c r="Z320" s="264"/>
      <c r="AA320" s="264"/>
      <c r="AB320" s="264"/>
      <c r="AC320" s="264"/>
      <c r="AD320" s="264"/>
      <c r="AE320" s="264"/>
      <c r="AF320" s="264"/>
      <c r="AG320" s="264"/>
      <c r="AH320" s="264"/>
      <c r="AI320" s="264"/>
      <c r="AJ320" s="264"/>
      <c r="AK320" s="264"/>
      <c r="AL320" s="264"/>
      <c r="AM320" s="264"/>
      <c r="AN320" s="264"/>
      <c r="AO320" s="264"/>
      <c r="AP320" s="264"/>
      <c r="AQ320" s="264"/>
      <c r="AR320" s="264"/>
      <c r="AS320" s="264"/>
      <c r="AT320" s="264"/>
      <c r="AU320" s="264"/>
      <c r="AV320" s="264"/>
      <c r="AW320" s="264"/>
      <c r="AX320" s="264"/>
      <c r="AY320" s="264"/>
      <c r="AZ320" s="264"/>
      <c r="BA320" s="265"/>
      <c r="BB320" s="265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  <c r="IV320" s="3"/>
      <c r="IW320" s="3"/>
      <c r="IX320" s="3"/>
      <c r="IY320" s="3"/>
      <c r="IZ320" s="3"/>
      <c r="JA320" s="3"/>
      <c r="JB320" s="3"/>
      <c r="JC320" s="3"/>
      <c r="JD320" s="3"/>
      <c r="JE320" s="3"/>
      <c r="JF320" s="3"/>
      <c r="JG320" s="3"/>
      <c r="JH320" s="3"/>
      <c r="JI320" s="3"/>
      <c r="JJ320" s="3"/>
      <c r="JK320" s="3"/>
      <c r="JL320" s="3"/>
      <c r="JM320" s="3"/>
      <c r="JN320" s="3"/>
      <c r="JO320" s="3"/>
      <c r="JP320" s="3"/>
      <c r="JQ320" s="3"/>
      <c r="JR320" s="3"/>
      <c r="JS320" s="3"/>
      <c r="JT320" s="3"/>
      <c r="JU320" s="3"/>
      <c r="JV320" s="3"/>
      <c r="JW320" s="3"/>
      <c r="JX320" s="3"/>
      <c r="JY320" s="3"/>
      <c r="JZ320" s="3"/>
      <c r="KA320" s="3"/>
      <c r="KB320" s="3"/>
      <c r="KC320" s="3"/>
      <c r="KD320" s="3"/>
      <c r="KE320" s="3"/>
      <c r="KF320" s="3"/>
      <c r="KG320" s="3"/>
      <c r="KH320" s="3"/>
      <c r="KI320" s="3"/>
      <c r="KJ320" s="3"/>
      <c r="KK320" s="3"/>
      <c r="KL320" s="3"/>
      <c r="KM320" s="3"/>
      <c r="KN320" s="3"/>
      <c r="KO320" s="3"/>
      <c r="KP320" s="3"/>
      <c r="KQ320" s="3"/>
      <c r="KR320" s="3"/>
      <c r="KS320" s="3"/>
      <c r="KT320" s="3"/>
      <c r="KU320" s="3"/>
      <c r="KV320" s="3"/>
      <c r="KW320" s="3"/>
      <c r="KX320" s="3"/>
      <c r="KY320" s="3"/>
      <c r="KZ320" s="3"/>
      <c r="LA320" s="3"/>
      <c r="LB320" s="3"/>
      <c r="LC320" s="3"/>
      <c r="LD320" s="3"/>
      <c r="LE320" s="3"/>
      <c r="LF320" s="3"/>
      <c r="LG320" s="3"/>
      <c r="LH320" s="3"/>
      <c r="LI320" s="3"/>
      <c r="LJ320" s="3"/>
      <c r="LK320" s="3"/>
      <c r="LL320" s="3"/>
      <c r="LM320" s="3"/>
      <c r="LN320" s="3"/>
      <c r="LO320" s="3"/>
      <c r="LP320" s="3"/>
      <c r="LQ320" s="3"/>
      <c r="LR320" s="3"/>
      <c r="LS320" s="3"/>
      <c r="LT320" s="3"/>
      <c r="LU320" s="3"/>
      <c r="LV320" s="3"/>
      <c r="LW320" s="3"/>
      <c r="LX320" s="3"/>
      <c r="LY320" s="3"/>
      <c r="LZ320" s="3"/>
      <c r="MA320" s="3"/>
      <c r="MB320" s="3"/>
      <c r="MC320" s="3"/>
      <c r="MD320" s="3"/>
      <c r="ME320" s="3"/>
      <c r="MF320" s="3"/>
      <c r="MG320" s="3"/>
      <c r="MH320" s="3"/>
      <c r="MI320" s="3"/>
      <c r="MJ320" s="3"/>
      <c r="MK320" s="3"/>
      <c r="ML320" s="3"/>
      <c r="MM320" s="3"/>
      <c r="MN320" s="3"/>
      <c r="MO320" s="3"/>
      <c r="MP320" s="3"/>
      <c r="MQ320" s="3"/>
      <c r="MR320" s="3"/>
      <c r="MS320" s="3"/>
      <c r="MT320" s="3"/>
      <c r="MU320" s="3"/>
      <c r="MV320" s="3"/>
      <c r="MW320" s="3"/>
      <c r="MX320" s="3"/>
      <c r="MY320" s="3"/>
      <c r="MZ320" s="3"/>
      <c r="NA320" s="3"/>
      <c r="NB320" s="3"/>
      <c r="NC320" s="3"/>
      <c r="ND320" s="3"/>
      <c r="NE320" s="3"/>
      <c r="NF320" s="3"/>
      <c r="NG320" s="3"/>
      <c r="NH320" s="3"/>
      <c r="NI320" s="3"/>
      <c r="NJ320" s="3"/>
      <c r="NK320" s="3"/>
      <c r="NL320" s="3"/>
      <c r="NM320" s="3"/>
      <c r="NN320" s="3"/>
      <c r="NO320" s="3"/>
      <c r="NP320" s="3"/>
      <c r="NQ320" s="3"/>
      <c r="NR320" s="3"/>
      <c r="NS320" s="3"/>
      <c r="NT320" s="3"/>
      <c r="NU320" s="3"/>
      <c r="NV320" s="3"/>
      <c r="NW320" s="3"/>
      <c r="NX320" s="3"/>
      <c r="NY320" s="3"/>
      <c r="NZ320" s="3"/>
      <c r="OA320" s="3"/>
      <c r="OB320" s="3"/>
      <c r="OC320" s="3"/>
      <c r="OD320" s="3"/>
      <c r="OE320" s="3"/>
      <c r="OF320" s="3"/>
      <c r="OG320" s="3"/>
      <c r="OH320" s="3"/>
      <c r="OI320" s="3"/>
      <c r="OJ320" s="3"/>
      <c r="OK320" s="3"/>
      <c r="OL320" s="3"/>
      <c r="OM320" s="3"/>
      <c r="ON320" s="3"/>
      <c r="OO320" s="3"/>
      <c r="OP320" s="3"/>
      <c r="OQ320" s="3"/>
      <c r="OR320" s="3"/>
      <c r="OS320" s="3"/>
      <c r="OT320" s="3"/>
      <c r="OU320" s="3"/>
      <c r="OV320" s="3"/>
      <c r="OW320" s="3"/>
      <c r="OX320" s="3"/>
      <c r="OY320" s="3"/>
      <c r="OZ320" s="3"/>
      <c r="PA320" s="3"/>
      <c r="PB320" s="3"/>
      <c r="PC320" s="3"/>
      <c r="PD320" s="3"/>
      <c r="PE320" s="3"/>
      <c r="PF320" s="3"/>
      <c r="PG320" s="3"/>
      <c r="PH320" s="3"/>
      <c r="PI320" s="3"/>
      <c r="PJ320" s="3"/>
      <c r="PK320" s="3"/>
      <c r="PL320" s="3"/>
      <c r="PM320" s="3"/>
      <c r="PN320" s="3"/>
      <c r="PO320" s="3"/>
      <c r="PP320" s="3"/>
      <c r="PQ320" s="3"/>
      <c r="PR320" s="3"/>
      <c r="PS320" s="3"/>
      <c r="PT320" s="3"/>
      <c r="PU320" s="3"/>
      <c r="PV320" s="3"/>
      <c r="PW320" s="3"/>
      <c r="PX320" s="3"/>
      <c r="PY320" s="3"/>
      <c r="PZ320" s="3"/>
      <c r="QA320" s="3"/>
      <c r="QB320" s="3"/>
      <c r="QC320" s="3"/>
      <c r="QD320" s="3"/>
      <c r="QE320" s="3"/>
      <c r="QF320" s="3"/>
      <c r="QG320" s="3"/>
      <c r="QH320" s="3"/>
      <c r="QI320" s="3"/>
      <c r="QJ320" s="3"/>
      <c r="QK320" s="3"/>
      <c r="QL320" s="3"/>
      <c r="QM320" s="3"/>
      <c r="QN320" s="3"/>
      <c r="QO320" s="3"/>
      <c r="QP320" s="3"/>
      <c r="QQ320" s="3"/>
      <c r="QR320" s="3"/>
      <c r="QS320" s="3"/>
      <c r="QT320" s="3"/>
      <c r="QU320" s="3"/>
      <c r="QV320" s="3"/>
      <c r="QW320" s="3"/>
      <c r="QX320" s="3"/>
      <c r="QY320" s="3"/>
      <c r="QZ320" s="3"/>
      <c r="RA320" s="3"/>
      <c r="RB320" s="3"/>
      <c r="RC320" s="3"/>
      <c r="RD320" s="3"/>
      <c r="RE320" s="3"/>
      <c r="RF320" s="3"/>
      <c r="RG320" s="3"/>
      <c r="RH320" s="3"/>
      <c r="RI320" s="3"/>
      <c r="RJ320" s="3"/>
      <c r="RK320" s="3"/>
      <c r="RL320" s="3"/>
      <c r="RM320" s="3"/>
      <c r="RN320" s="3"/>
      <c r="RO320" s="3"/>
      <c r="RP320" s="3"/>
      <c r="RQ320" s="3"/>
      <c r="RR320" s="3"/>
      <c r="RS320" s="3"/>
      <c r="RT320" s="3"/>
      <c r="RU320" s="3"/>
      <c r="RV320" s="3"/>
      <c r="RW320" s="3"/>
      <c r="RX320" s="3"/>
      <c r="RY320" s="3"/>
      <c r="RZ320" s="3"/>
      <c r="SA320" s="3"/>
      <c r="SB320" s="3"/>
      <c r="SC320" s="3"/>
      <c r="SD320" s="3"/>
      <c r="SE320" s="3"/>
      <c r="SF320" s="3"/>
      <c r="SG320" s="3"/>
      <c r="SH320" s="3"/>
      <c r="SI320" s="3"/>
      <c r="SJ320" s="3"/>
      <c r="SK320" s="3"/>
      <c r="SL320" s="3"/>
      <c r="SM320" s="3"/>
      <c r="SN320" s="3"/>
      <c r="SO320" s="3"/>
      <c r="SP320" s="3"/>
      <c r="SQ320" s="3"/>
      <c r="SR320" s="3"/>
      <c r="SS320" s="3"/>
      <c r="ST320" s="3"/>
      <c r="SU320" s="3"/>
      <c r="SV320" s="3"/>
      <c r="SW320" s="3"/>
      <c r="SX320" s="3"/>
      <c r="SY320" s="3"/>
      <c r="SZ320" s="3"/>
      <c r="TA320" s="3"/>
      <c r="TB320" s="3"/>
      <c r="TC320" s="3"/>
      <c r="TD320" s="3"/>
      <c r="TE320" s="3"/>
      <c r="TF320" s="3"/>
      <c r="TG320" s="3"/>
      <c r="TH320" s="3"/>
      <c r="TI320" s="3"/>
      <c r="TJ320" s="3"/>
      <c r="TK320" s="3"/>
      <c r="TL320" s="3"/>
      <c r="TM320" s="3"/>
      <c r="TN320" s="3"/>
      <c r="TO320" s="3"/>
      <c r="TP320" s="3"/>
      <c r="TQ320" s="3"/>
      <c r="TR320" s="3"/>
      <c r="TS320" s="3"/>
      <c r="TT320" s="3"/>
      <c r="TU320" s="3"/>
      <c r="TV320" s="3"/>
      <c r="TW320" s="3"/>
      <c r="TX320" s="3"/>
      <c r="TY320" s="3"/>
      <c r="TZ320" s="3"/>
      <c r="UA320" s="3"/>
      <c r="UB320" s="3"/>
      <c r="UC320" s="3"/>
      <c r="UD320" s="3"/>
      <c r="UE320" s="3"/>
      <c r="UF320" s="3"/>
      <c r="UG320" s="3"/>
      <c r="UH320" s="3"/>
      <c r="UI320" s="3"/>
      <c r="UJ320" s="3"/>
      <c r="UK320" s="3"/>
      <c r="UL320" s="3"/>
      <c r="UM320" s="3"/>
      <c r="UN320" s="3"/>
      <c r="UO320" s="3"/>
      <c r="UP320" s="3"/>
      <c r="UQ320" s="3"/>
      <c r="UR320" s="3"/>
      <c r="US320" s="3"/>
      <c r="UT320" s="3"/>
      <c r="UU320" s="3"/>
      <c r="UV320" s="3"/>
      <c r="UW320" s="3"/>
      <c r="UX320" s="3"/>
      <c r="UY320" s="3"/>
      <c r="UZ320" s="3"/>
      <c r="VA320" s="3"/>
      <c r="VB320" s="3"/>
      <c r="VC320" s="3"/>
      <c r="VD320" s="3"/>
      <c r="VE320" s="3"/>
      <c r="VF320" s="3"/>
      <c r="VG320" s="3"/>
      <c r="VH320" s="3"/>
      <c r="VI320" s="3"/>
      <c r="VJ320" s="3"/>
      <c r="VK320" s="3"/>
      <c r="VL320" s="3"/>
      <c r="VM320" s="3"/>
      <c r="VN320" s="3"/>
      <c r="VO320" s="3"/>
      <c r="VP320" s="3"/>
      <c r="VQ320" s="3"/>
      <c r="VR320" s="3"/>
      <c r="VS320" s="3"/>
      <c r="VT320" s="3"/>
      <c r="VU320" s="3"/>
      <c r="VV320" s="3"/>
      <c r="VW320" s="3"/>
      <c r="VX320" s="3"/>
      <c r="VY320" s="3"/>
      <c r="VZ320" s="3"/>
      <c r="WA320" s="3"/>
      <c r="WB320" s="3"/>
      <c r="WC320" s="3"/>
      <c r="WD320" s="3"/>
      <c r="WE320" s="3"/>
      <c r="WF320" s="3"/>
      <c r="WG320" s="3"/>
      <c r="WH320" s="3"/>
      <c r="WI320" s="3"/>
      <c r="WJ320" s="3"/>
      <c r="WK320" s="3"/>
      <c r="WL320" s="3"/>
      <c r="WM320" s="3"/>
      <c r="WN320" s="3"/>
      <c r="WO320" s="3"/>
      <c r="WP320" s="3"/>
      <c r="WQ320" s="3"/>
      <c r="WR320" s="3"/>
      <c r="WS320" s="3"/>
      <c r="WT320" s="3"/>
      <c r="WU320" s="3"/>
      <c r="WV320" s="3"/>
      <c r="WW320" s="3"/>
      <c r="WX320" s="3"/>
      <c r="WY320" s="3"/>
      <c r="WZ320" s="3"/>
      <c r="XA320" s="3"/>
      <c r="XB320" s="3"/>
      <c r="XC320" s="3"/>
      <c r="XD320" s="3"/>
      <c r="XE320" s="3"/>
      <c r="XF320" s="3"/>
      <c r="XG320" s="3"/>
      <c r="XH320" s="3"/>
      <c r="XI320" s="3"/>
      <c r="XJ320" s="3"/>
      <c r="XK320" s="3"/>
      <c r="XL320" s="3"/>
      <c r="XM320" s="3"/>
      <c r="XN320" s="3"/>
      <c r="XO320" s="3"/>
      <c r="XP320" s="3"/>
      <c r="XQ320" s="3"/>
      <c r="XR320" s="3"/>
      <c r="XS320" s="3"/>
      <c r="XT320" s="3"/>
      <c r="XU320" s="3"/>
      <c r="XV320" s="3"/>
      <c r="XW320" s="3"/>
      <c r="XX320" s="3"/>
      <c r="XY320" s="3"/>
      <c r="XZ320" s="3"/>
      <c r="YA320" s="3"/>
      <c r="YB320" s="3"/>
      <c r="YC320" s="3"/>
      <c r="YD320" s="3"/>
      <c r="YE320" s="3"/>
      <c r="YF320" s="3"/>
      <c r="YG320" s="3"/>
      <c r="YH320" s="3"/>
      <c r="YI320" s="3"/>
      <c r="YJ320" s="3"/>
      <c r="YK320" s="3"/>
      <c r="YL320" s="3"/>
      <c r="YM320" s="3"/>
      <c r="YN320" s="3"/>
      <c r="YO320" s="3"/>
      <c r="YP320" s="3"/>
      <c r="YQ320" s="3"/>
      <c r="YR320" s="3"/>
      <c r="YS320" s="3"/>
      <c r="YT320" s="3"/>
      <c r="YU320" s="3"/>
      <c r="YV320" s="3"/>
      <c r="YW320" s="3"/>
      <c r="YX320" s="3"/>
      <c r="YY320" s="3"/>
      <c r="YZ320" s="3"/>
      <c r="ZA320" s="3"/>
      <c r="ZB320" s="3"/>
      <c r="ZC320" s="3"/>
      <c r="ZD320" s="3"/>
      <c r="ZE320" s="3"/>
      <c r="ZF320" s="3"/>
      <c r="ZG320" s="3"/>
      <c r="ZH320" s="3"/>
      <c r="ZI320" s="3"/>
      <c r="ZJ320" s="3"/>
      <c r="ZK320" s="3"/>
      <c r="ZL320" s="3"/>
      <c r="ZM320" s="3"/>
      <c r="ZN320" s="3"/>
      <c r="ZO320" s="3"/>
      <c r="ZP320" s="3"/>
      <c r="ZQ320" s="3"/>
      <c r="ZR320" s="3"/>
      <c r="ZS320" s="3"/>
      <c r="ZT320" s="3"/>
      <c r="ZU320" s="3"/>
      <c r="ZV320" s="3"/>
      <c r="ZW320" s="3"/>
      <c r="ZX320" s="3"/>
      <c r="ZY320" s="3"/>
      <c r="ZZ320" s="3"/>
      <c r="AAA320" s="3"/>
      <c r="AAB320" s="3"/>
      <c r="AAC320" s="3"/>
      <c r="AAD320" s="3"/>
      <c r="AAE320" s="3"/>
      <c r="AAF320" s="3"/>
      <c r="AAG320" s="3"/>
      <c r="AAH320" s="3"/>
      <c r="AAI320" s="3"/>
      <c r="AAJ320" s="3"/>
      <c r="AAK320" s="3"/>
      <c r="AAL320" s="3"/>
      <c r="AAM320" s="3"/>
      <c r="AAN320" s="3"/>
      <c r="AAO320" s="3"/>
      <c r="AAP320" s="3"/>
      <c r="AAQ320" s="3"/>
      <c r="AAR320" s="3"/>
      <c r="AAS320" s="3"/>
      <c r="AAT320" s="3"/>
      <c r="AAU320" s="3"/>
      <c r="AAV320" s="3"/>
      <c r="AAW320" s="3"/>
      <c r="AAX320" s="3"/>
      <c r="AAY320" s="3"/>
      <c r="AAZ320" s="3"/>
      <c r="ABA320" s="3"/>
      <c r="ABB320" s="3"/>
      <c r="ABC320" s="3"/>
      <c r="ABD320" s="3"/>
      <c r="ABE320" s="3"/>
      <c r="ABF320" s="3"/>
      <c r="ABG320" s="3"/>
      <c r="ABH320" s="3"/>
      <c r="ABI320" s="3"/>
      <c r="ABJ320" s="3"/>
      <c r="ABK320" s="3"/>
      <c r="ABL320" s="3"/>
      <c r="ABM320" s="3"/>
      <c r="ABN320" s="3"/>
      <c r="ABO320" s="3"/>
      <c r="ABP320" s="3"/>
      <c r="ABQ320" s="3"/>
      <c r="ABR320" s="3"/>
      <c r="ABS320" s="3"/>
      <c r="ABT320" s="3"/>
      <c r="ABU320" s="3"/>
      <c r="ABV320" s="3"/>
      <c r="ABW320" s="3"/>
      <c r="ABX320" s="3"/>
      <c r="ABY320" s="3"/>
      <c r="ABZ320" s="3"/>
      <c r="ACA320" s="3"/>
      <c r="ACB320" s="3"/>
      <c r="ACC320" s="3"/>
      <c r="ACD320" s="3"/>
      <c r="ACE320" s="3"/>
      <c r="ACF320" s="3"/>
      <c r="ACG320" s="3"/>
      <c r="ACH320" s="3"/>
      <c r="ACI320" s="3"/>
      <c r="ACJ320" s="3"/>
      <c r="ACK320" s="3"/>
      <c r="ACL320" s="3"/>
      <c r="ACM320" s="3"/>
      <c r="ACN320" s="3"/>
      <c r="ACO320" s="3"/>
      <c r="ACP320" s="3"/>
      <c r="ACQ320" s="3"/>
      <c r="ACR320" s="3"/>
      <c r="ACS320" s="3"/>
      <c r="ACT320" s="3"/>
      <c r="ACU320" s="3"/>
      <c r="ACV320" s="3"/>
      <c r="ACW320" s="3"/>
      <c r="ACX320" s="3"/>
      <c r="ACY320" s="3"/>
      <c r="ACZ320" s="3"/>
      <c r="ADA320" s="3"/>
      <c r="ADB320" s="3"/>
      <c r="ADC320" s="3"/>
      <c r="ADD320" s="3"/>
      <c r="ADE320" s="3"/>
      <c r="ADF320" s="3"/>
      <c r="ADG320" s="3"/>
      <c r="ADH320" s="3"/>
      <c r="ADI320" s="3"/>
      <c r="ADJ320" s="3"/>
      <c r="ADK320" s="3"/>
      <c r="ADL320" s="3"/>
      <c r="ADM320" s="3"/>
      <c r="ADN320" s="3"/>
      <c r="ADO320" s="3"/>
      <c r="ADP320" s="3"/>
      <c r="ADQ320" s="3"/>
      <c r="ADR320" s="3"/>
      <c r="ADS320" s="3"/>
      <c r="ADT320" s="3"/>
      <c r="ADU320" s="3"/>
      <c r="ADV320" s="3"/>
      <c r="ADW320" s="3"/>
      <c r="ADX320" s="3"/>
      <c r="ADY320" s="3"/>
      <c r="ADZ320" s="3"/>
      <c r="AEA320" s="3"/>
      <c r="AEB320" s="3"/>
      <c r="AEC320" s="3"/>
      <c r="AED320" s="3"/>
      <c r="AEE320" s="3"/>
      <c r="AEF320" s="3"/>
      <c r="AEG320" s="3"/>
      <c r="AEH320" s="3"/>
      <c r="AEI320" s="3"/>
      <c r="AEJ320" s="3"/>
      <c r="AEK320" s="3"/>
      <c r="AEL320" s="3"/>
      <c r="AEM320" s="3"/>
      <c r="AEN320" s="3"/>
      <c r="AEO320" s="3"/>
      <c r="AEP320" s="3"/>
      <c r="AEQ320" s="3"/>
      <c r="AER320" s="3"/>
      <c r="AES320" s="3"/>
      <c r="AET320" s="3"/>
      <c r="AEU320" s="3"/>
      <c r="AEV320" s="3"/>
      <c r="AEW320" s="3"/>
      <c r="AEX320" s="3"/>
      <c r="AEY320" s="3"/>
      <c r="AEZ320" s="3"/>
      <c r="AFA320" s="3"/>
      <c r="AFB320" s="3"/>
      <c r="AFC320" s="3"/>
      <c r="AFD320" s="3"/>
      <c r="AFE320" s="3"/>
      <c r="AFF320" s="3"/>
      <c r="AFG320" s="3"/>
      <c r="AFH320" s="3"/>
      <c r="AFI320" s="3"/>
      <c r="AFJ320" s="3"/>
      <c r="AFK320" s="3"/>
      <c r="AFL320" s="3"/>
      <c r="AFM320" s="3"/>
      <c r="AFN320" s="3"/>
      <c r="AFO320" s="3"/>
      <c r="AFP320" s="3"/>
      <c r="AFQ320" s="3"/>
      <c r="AFR320" s="3"/>
      <c r="AFS320" s="3"/>
      <c r="AFT320" s="3"/>
      <c r="AFU320" s="3"/>
      <c r="AFV320" s="3"/>
      <c r="AFW320" s="3"/>
      <c r="AFX320" s="3"/>
      <c r="AFY320" s="3"/>
      <c r="AFZ320" s="3"/>
      <c r="AGA320" s="3"/>
      <c r="AGB320" s="3"/>
      <c r="AGC320" s="3"/>
      <c r="AGD320" s="3"/>
      <c r="AGE320" s="3"/>
      <c r="AGF320" s="3"/>
      <c r="AGG320" s="3"/>
      <c r="AGH320" s="3"/>
      <c r="AGI320" s="3"/>
      <c r="AGJ320" s="3"/>
      <c r="AGK320" s="3"/>
      <c r="AGL320" s="3"/>
      <c r="AGM320" s="3"/>
      <c r="AGN320" s="3"/>
      <c r="AGO320" s="3"/>
      <c r="AGP320" s="3"/>
      <c r="AGQ320" s="3"/>
      <c r="AGR320" s="3"/>
      <c r="AGS320" s="3"/>
      <c r="AGT320" s="3"/>
      <c r="AGU320" s="3"/>
      <c r="AGV320" s="3"/>
      <c r="AGW320" s="3"/>
      <c r="AGX320" s="3"/>
      <c r="AGY320" s="3"/>
      <c r="AGZ320" s="3"/>
      <c r="AHA320" s="3"/>
      <c r="AHB320" s="3"/>
      <c r="AHC320" s="3"/>
      <c r="AHD320" s="3"/>
      <c r="AHE320" s="3"/>
      <c r="AHF320" s="3"/>
      <c r="AHG320" s="3"/>
      <c r="AHH320" s="3"/>
      <c r="AHI320" s="3"/>
      <c r="AHJ320" s="3"/>
      <c r="AHK320" s="3"/>
      <c r="AHL320" s="3"/>
      <c r="AHM320" s="3"/>
      <c r="AHN320" s="3"/>
      <c r="AHO320" s="3"/>
      <c r="AHP320" s="3"/>
      <c r="AHQ320" s="3"/>
      <c r="AHR320" s="3"/>
      <c r="AHS320" s="3"/>
      <c r="AHT320" s="3"/>
      <c r="AHU320" s="3"/>
      <c r="AHV320" s="3"/>
      <c r="AHW320" s="3"/>
      <c r="AHX320" s="3"/>
      <c r="AHY320" s="3"/>
      <c r="AHZ320" s="3"/>
      <c r="AIA320" s="3"/>
      <c r="AIB320" s="3"/>
      <c r="AIC320" s="3"/>
      <c r="AID320" s="3"/>
      <c r="AIE320" s="3"/>
      <c r="AIF320" s="3"/>
      <c r="AIG320" s="3"/>
      <c r="AIH320" s="3"/>
      <c r="AII320" s="3"/>
      <c r="AIJ320" s="3"/>
      <c r="AIK320" s="3"/>
      <c r="AIL320" s="3"/>
      <c r="AIM320" s="3"/>
      <c r="AIN320" s="3"/>
      <c r="AIO320" s="3"/>
      <c r="AIP320" s="3"/>
      <c r="AIQ320" s="3"/>
      <c r="AIR320" s="3"/>
      <c r="AIS320" s="3"/>
      <c r="AIT320" s="3"/>
      <c r="AIU320" s="3"/>
      <c r="AIV320" s="3"/>
      <c r="AIW320" s="3"/>
      <c r="AIX320" s="3"/>
      <c r="AIY320" s="3"/>
      <c r="AIZ320" s="3"/>
      <c r="AJA320" s="3"/>
      <c r="AJB320" s="3"/>
      <c r="AJC320" s="3"/>
      <c r="AJD320" s="3"/>
      <c r="AJE320" s="3"/>
      <c r="AJF320" s="3"/>
      <c r="AJG320" s="3"/>
      <c r="AJH320" s="3"/>
      <c r="AJI320" s="3"/>
      <c r="AJJ320" s="3"/>
      <c r="AJK320" s="3"/>
      <c r="AJL320" s="3"/>
      <c r="AJM320" s="3"/>
      <c r="AJN320" s="3"/>
      <c r="AJO320" s="3"/>
      <c r="AJP320" s="3"/>
      <c r="AJQ320" s="3"/>
      <c r="AJR320" s="3"/>
      <c r="AJS320" s="3"/>
      <c r="AJT320" s="3"/>
      <c r="AJU320" s="3"/>
      <c r="AJV320" s="3"/>
      <c r="AJW320" s="3"/>
      <c r="AJX320" s="3"/>
    </row>
    <row r="321" spans="1:960" ht="16.5" hidden="1" customHeight="1" x14ac:dyDescent="0.25">
      <c r="A321" s="431"/>
      <c r="B321" s="450">
        <v>244</v>
      </c>
      <c r="C321" s="436">
        <v>223</v>
      </c>
      <c r="D321" s="438">
        <f>C91</f>
        <v>195071</v>
      </c>
      <c r="E321" s="436">
        <v>223</v>
      </c>
      <c r="F321" s="438"/>
      <c r="G321" s="436">
        <v>223</v>
      </c>
      <c r="H321" s="438">
        <f t="shared" si="127"/>
        <v>195315</v>
      </c>
      <c r="I321" s="449">
        <v>244</v>
      </c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  <c r="X321" s="264"/>
      <c r="Y321" s="264"/>
      <c r="Z321" s="264"/>
      <c r="AA321" s="264"/>
      <c r="AB321" s="264"/>
      <c r="AC321" s="264"/>
      <c r="AD321" s="264"/>
      <c r="AE321" s="264"/>
      <c r="AF321" s="264"/>
      <c r="AG321" s="264"/>
      <c r="AH321" s="264"/>
      <c r="AI321" s="264"/>
      <c r="AJ321" s="264"/>
      <c r="AK321" s="264"/>
      <c r="AL321" s="264"/>
      <c r="AM321" s="264"/>
      <c r="AN321" s="264"/>
      <c r="AO321" s="264"/>
      <c r="AP321" s="264"/>
      <c r="AQ321" s="264"/>
      <c r="AR321" s="264"/>
      <c r="AS321" s="264"/>
      <c r="AT321" s="264"/>
      <c r="AU321" s="264"/>
      <c r="AV321" s="264"/>
      <c r="AW321" s="264"/>
      <c r="AX321" s="264"/>
      <c r="AY321" s="264"/>
      <c r="AZ321" s="264"/>
      <c r="BA321" s="265"/>
      <c r="BB321" s="265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  <c r="IV321" s="3"/>
      <c r="IW321" s="3"/>
      <c r="IX321" s="3"/>
      <c r="IY321" s="3"/>
      <c r="IZ321" s="3"/>
      <c r="JA321" s="3"/>
      <c r="JB321" s="3"/>
      <c r="JC321" s="3"/>
      <c r="JD321" s="3"/>
      <c r="JE321" s="3"/>
      <c r="JF321" s="3"/>
      <c r="JG321" s="3"/>
      <c r="JH321" s="3"/>
      <c r="JI321" s="3"/>
      <c r="JJ321" s="3"/>
      <c r="JK321" s="3"/>
      <c r="JL321" s="3"/>
      <c r="JM321" s="3"/>
      <c r="JN321" s="3"/>
      <c r="JO321" s="3"/>
      <c r="JP321" s="3"/>
      <c r="JQ321" s="3"/>
      <c r="JR321" s="3"/>
      <c r="JS321" s="3"/>
      <c r="JT321" s="3"/>
      <c r="JU321" s="3"/>
      <c r="JV321" s="3"/>
      <c r="JW321" s="3"/>
      <c r="JX321" s="3"/>
      <c r="JY321" s="3"/>
      <c r="JZ321" s="3"/>
      <c r="KA321" s="3"/>
      <c r="KB321" s="3"/>
      <c r="KC321" s="3"/>
      <c r="KD321" s="3"/>
      <c r="KE321" s="3"/>
      <c r="KF321" s="3"/>
      <c r="KG321" s="3"/>
      <c r="KH321" s="3"/>
      <c r="KI321" s="3"/>
      <c r="KJ321" s="3"/>
      <c r="KK321" s="3"/>
      <c r="KL321" s="3"/>
      <c r="KM321" s="3"/>
      <c r="KN321" s="3"/>
      <c r="KO321" s="3"/>
      <c r="KP321" s="3"/>
      <c r="KQ321" s="3"/>
      <c r="KR321" s="3"/>
      <c r="KS321" s="3"/>
      <c r="KT321" s="3"/>
      <c r="KU321" s="3"/>
      <c r="KV321" s="3"/>
      <c r="KW321" s="3"/>
      <c r="KX321" s="3"/>
      <c r="KY321" s="3"/>
      <c r="KZ321" s="3"/>
      <c r="LA321" s="3"/>
      <c r="LB321" s="3"/>
      <c r="LC321" s="3"/>
      <c r="LD321" s="3"/>
      <c r="LE321" s="3"/>
      <c r="LF321" s="3"/>
      <c r="LG321" s="3"/>
      <c r="LH321" s="3"/>
      <c r="LI321" s="3"/>
      <c r="LJ321" s="3"/>
      <c r="LK321" s="3"/>
      <c r="LL321" s="3"/>
      <c r="LM321" s="3"/>
      <c r="LN321" s="3"/>
      <c r="LO321" s="3"/>
      <c r="LP321" s="3"/>
      <c r="LQ321" s="3"/>
      <c r="LR321" s="3"/>
      <c r="LS321" s="3"/>
      <c r="LT321" s="3"/>
      <c r="LU321" s="3"/>
      <c r="LV321" s="3"/>
      <c r="LW321" s="3"/>
      <c r="LX321" s="3"/>
      <c r="LY321" s="3"/>
      <c r="LZ321" s="3"/>
      <c r="MA321" s="3"/>
      <c r="MB321" s="3"/>
      <c r="MC321" s="3"/>
      <c r="MD321" s="3"/>
      <c r="ME321" s="3"/>
      <c r="MF321" s="3"/>
      <c r="MG321" s="3"/>
      <c r="MH321" s="3"/>
      <c r="MI321" s="3"/>
      <c r="MJ321" s="3"/>
      <c r="MK321" s="3"/>
      <c r="ML321" s="3"/>
      <c r="MM321" s="3"/>
      <c r="MN321" s="3"/>
      <c r="MO321" s="3"/>
      <c r="MP321" s="3"/>
      <c r="MQ321" s="3"/>
      <c r="MR321" s="3"/>
      <c r="MS321" s="3"/>
      <c r="MT321" s="3"/>
      <c r="MU321" s="3"/>
      <c r="MV321" s="3"/>
      <c r="MW321" s="3"/>
      <c r="MX321" s="3"/>
      <c r="MY321" s="3"/>
      <c r="MZ321" s="3"/>
      <c r="NA321" s="3"/>
      <c r="NB321" s="3"/>
      <c r="NC321" s="3"/>
      <c r="ND321" s="3"/>
      <c r="NE321" s="3"/>
      <c r="NF321" s="3"/>
      <c r="NG321" s="3"/>
      <c r="NH321" s="3"/>
      <c r="NI321" s="3"/>
      <c r="NJ321" s="3"/>
      <c r="NK321" s="3"/>
      <c r="NL321" s="3"/>
      <c r="NM321" s="3"/>
      <c r="NN321" s="3"/>
      <c r="NO321" s="3"/>
      <c r="NP321" s="3"/>
      <c r="NQ321" s="3"/>
      <c r="NR321" s="3"/>
      <c r="NS321" s="3"/>
      <c r="NT321" s="3"/>
      <c r="NU321" s="3"/>
      <c r="NV321" s="3"/>
      <c r="NW321" s="3"/>
      <c r="NX321" s="3"/>
      <c r="NY321" s="3"/>
      <c r="NZ321" s="3"/>
      <c r="OA321" s="3"/>
      <c r="OB321" s="3"/>
      <c r="OC321" s="3"/>
      <c r="OD321" s="3"/>
      <c r="OE321" s="3"/>
      <c r="OF321" s="3"/>
      <c r="OG321" s="3"/>
      <c r="OH321" s="3"/>
      <c r="OI321" s="3"/>
      <c r="OJ321" s="3"/>
      <c r="OK321" s="3"/>
      <c r="OL321" s="3"/>
      <c r="OM321" s="3"/>
      <c r="ON321" s="3"/>
      <c r="OO321" s="3"/>
      <c r="OP321" s="3"/>
      <c r="OQ321" s="3"/>
      <c r="OR321" s="3"/>
      <c r="OS321" s="3"/>
      <c r="OT321" s="3"/>
      <c r="OU321" s="3"/>
      <c r="OV321" s="3"/>
      <c r="OW321" s="3"/>
      <c r="OX321" s="3"/>
      <c r="OY321" s="3"/>
      <c r="OZ321" s="3"/>
      <c r="PA321" s="3"/>
      <c r="PB321" s="3"/>
      <c r="PC321" s="3"/>
      <c r="PD321" s="3"/>
      <c r="PE321" s="3"/>
      <c r="PF321" s="3"/>
      <c r="PG321" s="3"/>
      <c r="PH321" s="3"/>
      <c r="PI321" s="3"/>
      <c r="PJ321" s="3"/>
      <c r="PK321" s="3"/>
      <c r="PL321" s="3"/>
      <c r="PM321" s="3"/>
      <c r="PN321" s="3"/>
      <c r="PO321" s="3"/>
      <c r="PP321" s="3"/>
      <c r="PQ321" s="3"/>
      <c r="PR321" s="3"/>
      <c r="PS321" s="3"/>
      <c r="PT321" s="3"/>
      <c r="PU321" s="3"/>
      <c r="PV321" s="3"/>
      <c r="PW321" s="3"/>
      <c r="PX321" s="3"/>
      <c r="PY321" s="3"/>
      <c r="PZ321" s="3"/>
      <c r="QA321" s="3"/>
      <c r="QB321" s="3"/>
      <c r="QC321" s="3"/>
      <c r="QD321" s="3"/>
      <c r="QE321" s="3"/>
      <c r="QF321" s="3"/>
      <c r="QG321" s="3"/>
      <c r="QH321" s="3"/>
      <c r="QI321" s="3"/>
      <c r="QJ321" s="3"/>
      <c r="QK321" s="3"/>
      <c r="QL321" s="3"/>
      <c r="QM321" s="3"/>
      <c r="QN321" s="3"/>
      <c r="QO321" s="3"/>
      <c r="QP321" s="3"/>
      <c r="QQ321" s="3"/>
      <c r="QR321" s="3"/>
      <c r="QS321" s="3"/>
      <c r="QT321" s="3"/>
      <c r="QU321" s="3"/>
      <c r="QV321" s="3"/>
      <c r="QW321" s="3"/>
      <c r="QX321" s="3"/>
      <c r="QY321" s="3"/>
      <c r="QZ321" s="3"/>
      <c r="RA321" s="3"/>
      <c r="RB321" s="3"/>
      <c r="RC321" s="3"/>
      <c r="RD321" s="3"/>
      <c r="RE321" s="3"/>
      <c r="RF321" s="3"/>
      <c r="RG321" s="3"/>
      <c r="RH321" s="3"/>
      <c r="RI321" s="3"/>
      <c r="RJ321" s="3"/>
      <c r="RK321" s="3"/>
      <c r="RL321" s="3"/>
      <c r="RM321" s="3"/>
      <c r="RN321" s="3"/>
      <c r="RO321" s="3"/>
      <c r="RP321" s="3"/>
      <c r="RQ321" s="3"/>
      <c r="RR321" s="3"/>
      <c r="RS321" s="3"/>
      <c r="RT321" s="3"/>
      <c r="RU321" s="3"/>
      <c r="RV321" s="3"/>
      <c r="RW321" s="3"/>
      <c r="RX321" s="3"/>
      <c r="RY321" s="3"/>
      <c r="RZ321" s="3"/>
      <c r="SA321" s="3"/>
      <c r="SB321" s="3"/>
      <c r="SC321" s="3"/>
      <c r="SD321" s="3"/>
      <c r="SE321" s="3"/>
      <c r="SF321" s="3"/>
      <c r="SG321" s="3"/>
      <c r="SH321" s="3"/>
      <c r="SI321" s="3"/>
      <c r="SJ321" s="3"/>
      <c r="SK321" s="3"/>
      <c r="SL321" s="3"/>
      <c r="SM321" s="3"/>
      <c r="SN321" s="3"/>
      <c r="SO321" s="3"/>
      <c r="SP321" s="3"/>
      <c r="SQ321" s="3"/>
      <c r="SR321" s="3"/>
      <c r="SS321" s="3"/>
      <c r="ST321" s="3"/>
      <c r="SU321" s="3"/>
      <c r="SV321" s="3"/>
      <c r="SW321" s="3"/>
      <c r="SX321" s="3"/>
      <c r="SY321" s="3"/>
      <c r="SZ321" s="3"/>
      <c r="TA321" s="3"/>
      <c r="TB321" s="3"/>
      <c r="TC321" s="3"/>
      <c r="TD321" s="3"/>
      <c r="TE321" s="3"/>
      <c r="TF321" s="3"/>
      <c r="TG321" s="3"/>
      <c r="TH321" s="3"/>
      <c r="TI321" s="3"/>
      <c r="TJ321" s="3"/>
      <c r="TK321" s="3"/>
      <c r="TL321" s="3"/>
      <c r="TM321" s="3"/>
      <c r="TN321" s="3"/>
      <c r="TO321" s="3"/>
      <c r="TP321" s="3"/>
      <c r="TQ321" s="3"/>
      <c r="TR321" s="3"/>
      <c r="TS321" s="3"/>
      <c r="TT321" s="3"/>
      <c r="TU321" s="3"/>
      <c r="TV321" s="3"/>
      <c r="TW321" s="3"/>
      <c r="TX321" s="3"/>
      <c r="TY321" s="3"/>
      <c r="TZ321" s="3"/>
      <c r="UA321" s="3"/>
      <c r="UB321" s="3"/>
      <c r="UC321" s="3"/>
      <c r="UD321" s="3"/>
      <c r="UE321" s="3"/>
      <c r="UF321" s="3"/>
      <c r="UG321" s="3"/>
      <c r="UH321" s="3"/>
      <c r="UI321" s="3"/>
      <c r="UJ321" s="3"/>
      <c r="UK321" s="3"/>
      <c r="UL321" s="3"/>
      <c r="UM321" s="3"/>
      <c r="UN321" s="3"/>
      <c r="UO321" s="3"/>
      <c r="UP321" s="3"/>
      <c r="UQ321" s="3"/>
      <c r="UR321" s="3"/>
      <c r="US321" s="3"/>
      <c r="UT321" s="3"/>
      <c r="UU321" s="3"/>
      <c r="UV321" s="3"/>
      <c r="UW321" s="3"/>
      <c r="UX321" s="3"/>
      <c r="UY321" s="3"/>
      <c r="UZ321" s="3"/>
      <c r="VA321" s="3"/>
      <c r="VB321" s="3"/>
      <c r="VC321" s="3"/>
      <c r="VD321" s="3"/>
      <c r="VE321" s="3"/>
      <c r="VF321" s="3"/>
      <c r="VG321" s="3"/>
      <c r="VH321" s="3"/>
      <c r="VI321" s="3"/>
      <c r="VJ321" s="3"/>
      <c r="VK321" s="3"/>
      <c r="VL321" s="3"/>
      <c r="VM321" s="3"/>
      <c r="VN321" s="3"/>
      <c r="VO321" s="3"/>
      <c r="VP321" s="3"/>
      <c r="VQ321" s="3"/>
      <c r="VR321" s="3"/>
      <c r="VS321" s="3"/>
      <c r="VT321" s="3"/>
      <c r="VU321" s="3"/>
      <c r="VV321" s="3"/>
      <c r="VW321" s="3"/>
      <c r="VX321" s="3"/>
      <c r="VY321" s="3"/>
      <c r="VZ321" s="3"/>
      <c r="WA321" s="3"/>
      <c r="WB321" s="3"/>
      <c r="WC321" s="3"/>
      <c r="WD321" s="3"/>
      <c r="WE321" s="3"/>
      <c r="WF321" s="3"/>
      <c r="WG321" s="3"/>
      <c r="WH321" s="3"/>
      <c r="WI321" s="3"/>
      <c r="WJ321" s="3"/>
      <c r="WK321" s="3"/>
      <c r="WL321" s="3"/>
      <c r="WM321" s="3"/>
      <c r="WN321" s="3"/>
      <c r="WO321" s="3"/>
      <c r="WP321" s="3"/>
      <c r="WQ321" s="3"/>
      <c r="WR321" s="3"/>
      <c r="WS321" s="3"/>
      <c r="WT321" s="3"/>
      <c r="WU321" s="3"/>
      <c r="WV321" s="3"/>
      <c r="WW321" s="3"/>
      <c r="WX321" s="3"/>
      <c r="WY321" s="3"/>
      <c r="WZ321" s="3"/>
      <c r="XA321" s="3"/>
      <c r="XB321" s="3"/>
      <c r="XC321" s="3"/>
      <c r="XD321" s="3"/>
      <c r="XE321" s="3"/>
      <c r="XF321" s="3"/>
      <c r="XG321" s="3"/>
      <c r="XH321" s="3"/>
      <c r="XI321" s="3"/>
      <c r="XJ321" s="3"/>
      <c r="XK321" s="3"/>
      <c r="XL321" s="3"/>
      <c r="XM321" s="3"/>
      <c r="XN321" s="3"/>
      <c r="XO321" s="3"/>
      <c r="XP321" s="3"/>
      <c r="XQ321" s="3"/>
      <c r="XR321" s="3"/>
      <c r="XS321" s="3"/>
      <c r="XT321" s="3"/>
      <c r="XU321" s="3"/>
      <c r="XV321" s="3"/>
      <c r="XW321" s="3"/>
      <c r="XX321" s="3"/>
      <c r="XY321" s="3"/>
      <c r="XZ321" s="3"/>
      <c r="YA321" s="3"/>
      <c r="YB321" s="3"/>
      <c r="YC321" s="3"/>
      <c r="YD321" s="3"/>
      <c r="YE321" s="3"/>
      <c r="YF321" s="3"/>
      <c r="YG321" s="3"/>
      <c r="YH321" s="3"/>
      <c r="YI321" s="3"/>
      <c r="YJ321" s="3"/>
      <c r="YK321" s="3"/>
      <c r="YL321" s="3"/>
      <c r="YM321" s="3"/>
      <c r="YN321" s="3"/>
      <c r="YO321" s="3"/>
      <c r="YP321" s="3"/>
      <c r="YQ321" s="3"/>
      <c r="YR321" s="3"/>
      <c r="YS321" s="3"/>
      <c r="YT321" s="3"/>
      <c r="YU321" s="3"/>
      <c r="YV321" s="3"/>
      <c r="YW321" s="3"/>
      <c r="YX321" s="3"/>
      <c r="YY321" s="3"/>
      <c r="YZ321" s="3"/>
      <c r="ZA321" s="3"/>
      <c r="ZB321" s="3"/>
      <c r="ZC321" s="3"/>
      <c r="ZD321" s="3"/>
      <c r="ZE321" s="3"/>
      <c r="ZF321" s="3"/>
      <c r="ZG321" s="3"/>
      <c r="ZH321" s="3"/>
      <c r="ZI321" s="3"/>
      <c r="ZJ321" s="3"/>
      <c r="ZK321" s="3"/>
      <c r="ZL321" s="3"/>
      <c r="ZM321" s="3"/>
      <c r="ZN321" s="3"/>
      <c r="ZO321" s="3"/>
      <c r="ZP321" s="3"/>
      <c r="ZQ321" s="3"/>
      <c r="ZR321" s="3"/>
      <c r="ZS321" s="3"/>
      <c r="ZT321" s="3"/>
      <c r="ZU321" s="3"/>
      <c r="ZV321" s="3"/>
      <c r="ZW321" s="3"/>
      <c r="ZX321" s="3"/>
      <c r="ZY321" s="3"/>
      <c r="ZZ321" s="3"/>
      <c r="AAA321" s="3"/>
      <c r="AAB321" s="3"/>
      <c r="AAC321" s="3"/>
      <c r="AAD321" s="3"/>
      <c r="AAE321" s="3"/>
      <c r="AAF321" s="3"/>
      <c r="AAG321" s="3"/>
      <c r="AAH321" s="3"/>
      <c r="AAI321" s="3"/>
      <c r="AAJ321" s="3"/>
      <c r="AAK321" s="3"/>
      <c r="AAL321" s="3"/>
      <c r="AAM321" s="3"/>
      <c r="AAN321" s="3"/>
      <c r="AAO321" s="3"/>
      <c r="AAP321" s="3"/>
      <c r="AAQ321" s="3"/>
      <c r="AAR321" s="3"/>
      <c r="AAS321" s="3"/>
      <c r="AAT321" s="3"/>
      <c r="AAU321" s="3"/>
      <c r="AAV321" s="3"/>
      <c r="AAW321" s="3"/>
      <c r="AAX321" s="3"/>
      <c r="AAY321" s="3"/>
      <c r="AAZ321" s="3"/>
      <c r="ABA321" s="3"/>
      <c r="ABB321" s="3"/>
      <c r="ABC321" s="3"/>
      <c r="ABD321" s="3"/>
      <c r="ABE321" s="3"/>
      <c r="ABF321" s="3"/>
      <c r="ABG321" s="3"/>
      <c r="ABH321" s="3"/>
      <c r="ABI321" s="3"/>
      <c r="ABJ321" s="3"/>
      <c r="ABK321" s="3"/>
      <c r="ABL321" s="3"/>
      <c r="ABM321" s="3"/>
      <c r="ABN321" s="3"/>
      <c r="ABO321" s="3"/>
      <c r="ABP321" s="3"/>
      <c r="ABQ321" s="3"/>
      <c r="ABR321" s="3"/>
      <c r="ABS321" s="3"/>
      <c r="ABT321" s="3"/>
      <c r="ABU321" s="3"/>
      <c r="ABV321" s="3"/>
      <c r="ABW321" s="3"/>
      <c r="ABX321" s="3"/>
      <c r="ABY321" s="3"/>
      <c r="ABZ321" s="3"/>
      <c r="ACA321" s="3"/>
      <c r="ACB321" s="3"/>
      <c r="ACC321" s="3"/>
      <c r="ACD321" s="3"/>
      <c r="ACE321" s="3"/>
      <c r="ACF321" s="3"/>
      <c r="ACG321" s="3"/>
      <c r="ACH321" s="3"/>
      <c r="ACI321" s="3"/>
      <c r="ACJ321" s="3"/>
      <c r="ACK321" s="3"/>
      <c r="ACL321" s="3"/>
      <c r="ACM321" s="3"/>
      <c r="ACN321" s="3"/>
      <c r="ACO321" s="3"/>
      <c r="ACP321" s="3"/>
      <c r="ACQ321" s="3"/>
      <c r="ACR321" s="3"/>
      <c r="ACS321" s="3"/>
      <c r="ACT321" s="3"/>
      <c r="ACU321" s="3"/>
      <c r="ACV321" s="3"/>
      <c r="ACW321" s="3"/>
      <c r="ACX321" s="3"/>
      <c r="ACY321" s="3"/>
      <c r="ACZ321" s="3"/>
      <c r="ADA321" s="3"/>
      <c r="ADB321" s="3"/>
      <c r="ADC321" s="3"/>
      <c r="ADD321" s="3"/>
      <c r="ADE321" s="3"/>
      <c r="ADF321" s="3"/>
      <c r="ADG321" s="3"/>
      <c r="ADH321" s="3"/>
      <c r="ADI321" s="3"/>
      <c r="ADJ321" s="3"/>
      <c r="ADK321" s="3"/>
      <c r="ADL321" s="3"/>
      <c r="ADM321" s="3"/>
      <c r="ADN321" s="3"/>
      <c r="ADO321" s="3"/>
      <c r="ADP321" s="3"/>
      <c r="ADQ321" s="3"/>
      <c r="ADR321" s="3"/>
      <c r="ADS321" s="3"/>
      <c r="ADT321" s="3"/>
      <c r="ADU321" s="3"/>
      <c r="ADV321" s="3"/>
      <c r="ADW321" s="3"/>
      <c r="ADX321" s="3"/>
      <c r="ADY321" s="3"/>
      <c r="ADZ321" s="3"/>
      <c r="AEA321" s="3"/>
      <c r="AEB321" s="3"/>
      <c r="AEC321" s="3"/>
      <c r="AED321" s="3"/>
      <c r="AEE321" s="3"/>
      <c r="AEF321" s="3"/>
      <c r="AEG321" s="3"/>
      <c r="AEH321" s="3"/>
      <c r="AEI321" s="3"/>
      <c r="AEJ321" s="3"/>
      <c r="AEK321" s="3"/>
      <c r="AEL321" s="3"/>
      <c r="AEM321" s="3"/>
      <c r="AEN321" s="3"/>
      <c r="AEO321" s="3"/>
      <c r="AEP321" s="3"/>
      <c r="AEQ321" s="3"/>
      <c r="AER321" s="3"/>
      <c r="AES321" s="3"/>
      <c r="AET321" s="3"/>
      <c r="AEU321" s="3"/>
      <c r="AEV321" s="3"/>
      <c r="AEW321" s="3"/>
      <c r="AEX321" s="3"/>
      <c r="AEY321" s="3"/>
      <c r="AEZ321" s="3"/>
      <c r="AFA321" s="3"/>
      <c r="AFB321" s="3"/>
      <c r="AFC321" s="3"/>
      <c r="AFD321" s="3"/>
      <c r="AFE321" s="3"/>
      <c r="AFF321" s="3"/>
      <c r="AFG321" s="3"/>
      <c r="AFH321" s="3"/>
      <c r="AFI321" s="3"/>
      <c r="AFJ321" s="3"/>
      <c r="AFK321" s="3"/>
      <c r="AFL321" s="3"/>
      <c r="AFM321" s="3"/>
      <c r="AFN321" s="3"/>
      <c r="AFO321" s="3"/>
      <c r="AFP321" s="3"/>
      <c r="AFQ321" s="3"/>
      <c r="AFR321" s="3"/>
      <c r="AFS321" s="3"/>
      <c r="AFT321" s="3"/>
      <c r="AFU321" s="3"/>
      <c r="AFV321" s="3"/>
      <c r="AFW321" s="3"/>
      <c r="AFX321" s="3"/>
      <c r="AFY321" s="3"/>
      <c r="AFZ321" s="3"/>
      <c r="AGA321" s="3"/>
      <c r="AGB321" s="3"/>
      <c r="AGC321" s="3"/>
      <c r="AGD321" s="3"/>
      <c r="AGE321" s="3"/>
      <c r="AGF321" s="3"/>
      <c r="AGG321" s="3"/>
      <c r="AGH321" s="3"/>
      <c r="AGI321" s="3"/>
      <c r="AGJ321" s="3"/>
      <c r="AGK321" s="3"/>
      <c r="AGL321" s="3"/>
      <c r="AGM321" s="3"/>
      <c r="AGN321" s="3"/>
      <c r="AGO321" s="3"/>
      <c r="AGP321" s="3"/>
      <c r="AGQ321" s="3"/>
      <c r="AGR321" s="3"/>
      <c r="AGS321" s="3"/>
      <c r="AGT321" s="3"/>
      <c r="AGU321" s="3"/>
      <c r="AGV321" s="3"/>
      <c r="AGW321" s="3"/>
      <c r="AGX321" s="3"/>
      <c r="AGY321" s="3"/>
      <c r="AGZ321" s="3"/>
      <c r="AHA321" s="3"/>
      <c r="AHB321" s="3"/>
      <c r="AHC321" s="3"/>
      <c r="AHD321" s="3"/>
      <c r="AHE321" s="3"/>
      <c r="AHF321" s="3"/>
      <c r="AHG321" s="3"/>
      <c r="AHH321" s="3"/>
      <c r="AHI321" s="3"/>
      <c r="AHJ321" s="3"/>
      <c r="AHK321" s="3"/>
      <c r="AHL321" s="3"/>
      <c r="AHM321" s="3"/>
      <c r="AHN321" s="3"/>
      <c r="AHO321" s="3"/>
      <c r="AHP321" s="3"/>
      <c r="AHQ321" s="3"/>
      <c r="AHR321" s="3"/>
      <c r="AHS321" s="3"/>
      <c r="AHT321" s="3"/>
      <c r="AHU321" s="3"/>
      <c r="AHV321" s="3"/>
      <c r="AHW321" s="3"/>
      <c r="AHX321" s="3"/>
      <c r="AHY321" s="3"/>
      <c r="AHZ321" s="3"/>
      <c r="AIA321" s="3"/>
      <c r="AIB321" s="3"/>
      <c r="AIC321" s="3"/>
      <c r="AID321" s="3"/>
      <c r="AIE321" s="3"/>
      <c r="AIF321" s="3"/>
      <c r="AIG321" s="3"/>
      <c r="AIH321" s="3"/>
      <c r="AII321" s="3"/>
      <c r="AIJ321" s="3"/>
      <c r="AIK321" s="3"/>
      <c r="AIL321" s="3"/>
      <c r="AIM321" s="3"/>
      <c r="AIN321" s="3"/>
      <c r="AIO321" s="3"/>
      <c r="AIP321" s="3"/>
      <c r="AIQ321" s="3"/>
      <c r="AIR321" s="3"/>
      <c r="AIS321" s="3"/>
      <c r="AIT321" s="3"/>
      <c r="AIU321" s="3"/>
      <c r="AIV321" s="3"/>
      <c r="AIW321" s="3"/>
      <c r="AIX321" s="3"/>
      <c r="AIY321" s="3"/>
      <c r="AIZ321" s="3"/>
      <c r="AJA321" s="3"/>
      <c r="AJB321" s="3"/>
      <c r="AJC321" s="3"/>
      <c r="AJD321" s="3"/>
      <c r="AJE321" s="3"/>
      <c r="AJF321" s="3"/>
      <c r="AJG321" s="3"/>
      <c r="AJH321" s="3"/>
      <c r="AJI321" s="3"/>
      <c r="AJJ321" s="3"/>
      <c r="AJK321" s="3"/>
      <c r="AJL321" s="3"/>
      <c r="AJM321" s="3"/>
      <c r="AJN321" s="3"/>
      <c r="AJO321" s="3"/>
      <c r="AJP321" s="3"/>
      <c r="AJQ321" s="3"/>
      <c r="AJR321" s="3"/>
      <c r="AJS321" s="3"/>
      <c r="AJT321" s="3"/>
      <c r="AJU321" s="3"/>
      <c r="AJV321" s="3"/>
      <c r="AJW321" s="3"/>
      <c r="AJX321" s="3"/>
    </row>
    <row r="322" spans="1:960" ht="16.5" hidden="1" customHeight="1" x14ac:dyDescent="0.25">
      <c r="A322" s="431"/>
      <c r="B322" s="450">
        <v>247</v>
      </c>
      <c r="C322" s="436">
        <v>223</v>
      </c>
      <c r="D322" s="438">
        <f>C92</f>
        <v>754916.65</v>
      </c>
      <c r="E322" s="436">
        <v>223</v>
      </c>
      <c r="F322" s="438"/>
      <c r="G322" s="436">
        <v>223</v>
      </c>
      <c r="H322" s="438">
        <f t="shared" si="127"/>
        <v>755163.65</v>
      </c>
      <c r="I322" s="449">
        <v>247</v>
      </c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  <c r="X322" s="264"/>
      <c r="Y322" s="264"/>
      <c r="Z322" s="264"/>
      <c r="AA322" s="264"/>
      <c r="AB322" s="264"/>
      <c r="AC322" s="264"/>
      <c r="AD322" s="264"/>
      <c r="AE322" s="264"/>
      <c r="AF322" s="264"/>
      <c r="AG322" s="264"/>
      <c r="AH322" s="264"/>
      <c r="AI322" s="264"/>
      <c r="AJ322" s="264"/>
      <c r="AK322" s="264"/>
      <c r="AL322" s="264"/>
      <c r="AM322" s="264"/>
      <c r="AN322" s="264"/>
      <c r="AO322" s="264"/>
      <c r="AP322" s="264"/>
      <c r="AQ322" s="264"/>
      <c r="AR322" s="264"/>
      <c r="AS322" s="264"/>
      <c r="AT322" s="264"/>
      <c r="AU322" s="264"/>
      <c r="AV322" s="264"/>
      <c r="AW322" s="264"/>
      <c r="AX322" s="264"/>
      <c r="AY322" s="264"/>
      <c r="AZ322" s="264"/>
      <c r="BA322" s="265"/>
      <c r="BB322" s="265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  <c r="IV322" s="3"/>
      <c r="IW322" s="3"/>
      <c r="IX322" s="3"/>
      <c r="IY322" s="3"/>
      <c r="IZ322" s="3"/>
      <c r="JA322" s="3"/>
      <c r="JB322" s="3"/>
      <c r="JC322" s="3"/>
      <c r="JD322" s="3"/>
      <c r="JE322" s="3"/>
      <c r="JF322" s="3"/>
      <c r="JG322" s="3"/>
      <c r="JH322" s="3"/>
      <c r="JI322" s="3"/>
      <c r="JJ322" s="3"/>
      <c r="JK322" s="3"/>
      <c r="JL322" s="3"/>
      <c r="JM322" s="3"/>
      <c r="JN322" s="3"/>
      <c r="JO322" s="3"/>
      <c r="JP322" s="3"/>
      <c r="JQ322" s="3"/>
      <c r="JR322" s="3"/>
      <c r="JS322" s="3"/>
      <c r="JT322" s="3"/>
      <c r="JU322" s="3"/>
      <c r="JV322" s="3"/>
      <c r="JW322" s="3"/>
      <c r="JX322" s="3"/>
      <c r="JY322" s="3"/>
      <c r="JZ322" s="3"/>
      <c r="KA322" s="3"/>
      <c r="KB322" s="3"/>
      <c r="KC322" s="3"/>
      <c r="KD322" s="3"/>
      <c r="KE322" s="3"/>
      <c r="KF322" s="3"/>
      <c r="KG322" s="3"/>
      <c r="KH322" s="3"/>
      <c r="KI322" s="3"/>
      <c r="KJ322" s="3"/>
      <c r="KK322" s="3"/>
      <c r="KL322" s="3"/>
      <c r="KM322" s="3"/>
      <c r="KN322" s="3"/>
      <c r="KO322" s="3"/>
      <c r="KP322" s="3"/>
      <c r="KQ322" s="3"/>
      <c r="KR322" s="3"/>
      <c r="KS322" s="3"/>
      <c r="KT322" s="3"/>
      <c r="KU322" s="3"/>
      <c r="KV322" s="3"/>
      <c r="KW322" s="3"/>
      <c r="KX322" s="3"/>
      <c r="KY322" s="3"/>
      <c r="KZ322" s="3"/>
      <c r="LA322" s="3"/>
      <c r="LB322" s="3"/>
      <c r="LC322" s="3"/>
      <c r="LD322" s="3"/>
      <c r="LE322" s="3"/>
      <c r="LF322" s="3"/>
      <c r="LG322" s="3"/>
      <c r="LH322" s="3"/>
      <c r="LI322" s="3"/>
      <c r="LJ322" s="3"/>
      <c r="LK322" s="3"/>
      <c r="LL322" s="3"/>
      <c r="LM322" s="3"/>
      <c r="LN322" s="3"/>
      <c r="LO322" s="3"/>
      <c r="LP322" s="3"/>
      <c r="LQ322" s="3"/>
      <c r="LR322" s="3"/>
      <c r="LS322" s="3"/>
      <c r="LT322" s="3"/>
      <c r="LU322" s="3"/>
      <c r="LV322" s="3"/>
      <c r="LW322" s="3"/>
      <c r="LX322" s="3"/>
      <c r="LY322" s="3"/>
      <c r="LZ322" s="3"/>
      <c r="MA322" s="3"/>
      <c r="MB322" s="3"/>
      <c r="MC322" s="3"/>
      <c r="MD322" s="3"/>
      <c r="ME322" s="3"/>
      <c r="MF322" s="3"/>
      <c r="MG322" s="3"/>
      <c r="MH322" s="3"/>
      <c r="MI322" s="3"/>
      <c r="MJ322" s="3"/>
      <c r="MK322" s="3"/>
      <c r="ML322" s="3"/>
      <c r="MM322" s="3"/>
      <c r="MN322" s="3"/>
      <c r="MO322" s="3"/>
      <c r="MP322" s="3"/>
      <c r="MQ322" s="3"/>
      <c r="MR322" s="3"/>
      <c r="MS322" s="3"/>
      <c r="MT322" s="3"/>
      <c r="MU322" s="3"/>
      <c r="MV322" s="3"/>
      <c r="MW322" s="3"/>
      <c r="MX322" s="3"/>
      <c r="MY322" s="3"/>
      <c r="MZ322" s="3"/>
      <c r="NA322" s="3"/>
      <c r="NB322" s="3"/>
      <c r="NC322" s="3"/>
      <c r="ND322" s="3"/>
      <c r="NE322" s="3"/>
      <c r="NF322" s="3"/>
      <c r="NG322" s="3"/>
      <c r="NH322" s="3"/>
      <c r="NI322" s="3"/>
      <c r="NJ322" s="3"/>
      <c r="NK322" s="3"/>
      <c r="NL322" s="3"/>
      <c r="NM322" s="3"/>
      <c r="NN322" s="3"/>
      <c r="NO322" s="3"/>
      <c r="NP322" s="3"/>
      <c r="NQ322" s="3"/>
      <c r="NR322" s="3"/>
      <c r="NS322" s="3"/>
      <c r="NT322" s="3"/>
      <c r="NU322" s="3"/>
      <c r="NV322" s="3"/>
      <c r="NW322" s="3"/>
      <c r="NX322" s="3"/>
      <c r="NY322" s="3"/>
      <c r="NZ322" s="3"/>
      <c r="OA322" s="3"/>
      <c r="OB322" s="3"/>
      <c r="OC322" s="3"/>
      <c r="OD322" s="3"/>
      <c r="OE322" s="3"/>
      <c r="OF322" s="3"/>
      <c r="OG322" s="3"/>
      <c r="OH322" s="3"/>
      <c r="OI322" s="3"/>
      <c r="OJ322" s="3"/>
      <c r="OK322" s="3"/>
      <c r="OL322" s="3"/>
      <c r="OM322" s="3"/>
      <c r="ON322" s="3"/>
      <c r="OO322" s="3"/>
      <c r="OP322" s="3"/>
      <c r="OQ322" s="3"/>
      <c r="OR322" s="3"/>
      <c r="OS322" s="3"/>
      <c r="OT322" s="3"/>
      <c r="OU322" s="3"/>
      <c r="OV322" s="3"/>
      <c r="OW322" s="3"/>
      <c r="OX322" s="3"/>
      <c r="OY322" s="3"/>
      <c r="OZ322" s="3"/>
      <c r="PA322" s="3"/>
      <c r="PB322" s="3"/>
      <c r="PC322" s="3"/>
      <c r="PD322" s="3"/>
      <c r="PE322" s="3"/>
      <c r="PF322" s="3"/>
      <c r="PG322" s="3"/>
      <c r="PH322" s="3"/>
      <c r="PI322" s="3"/>
      <c r="PJ322" s="3"/>
      <c r="PK322" s="3"/>
      <c r="PL322" s="3"/>
      <c r="PM322" s="3"/>
      <c r="PN322" s="3"/>
      <c r="PO322" s="3"/>
      <c r="PP322" s="3"/>
      <c r="PQ322" s="3"/>
      <c r="PR322" s="3"/>
      <c r="PS322" s="3"/>
      <c r="PT322" s="3"/>
      <c r="PU322" s="3"/>
      <c r="PV322" s="3"/>
      <c r="PW322" s="3"/>
      <c r="PX322" s="3"/>
      <c r="PY322" s="3"/>
      <c r="PZ322" s="3"/>
      <c r="QA322" s="3"/>
      <c r="QB322" s="3"/>
      <c r="QC322" s="3"/>
      <c r="QD322" s="3"/>
      <c r="QE322" s="3"/>
      <c r="QF322" s="3"/>
      <c r="QG322" s="3"/>
      <c r="QH322" s="3"/>
      <c r="QI322" s="3"/>
      <c r="QJ322" s="3"/>
      <c r="QK322" s="3"/>
      <c r="QL322" s="3"/>
      <c r="QM322" s="3"/>
      <c r="QN322" s="3"/>
      <c r="QO322" s="3"/>
      <c r="QP322" s="3"/>
      <c r="QQ322" s="3"/>
      <c r="QR322" s="3"/>
      <c r="QS322" s="3"/>
      <c r="QT322" s="3"/>
      <c r="QU322" s="3"/>
      <c r="QV322" s="3"/>
      <c r="QW322" s="3"/>
      <c r="QX322" s="3"/>
      <c r="QY322" s="3"/>
      <c r="QZ322" s="3"/>
      <c r="RA322" s="3"/>
      <c r="RB322" s="3"/>
      <c r="RC322" s="3"/>
      <c r="RD322" s="3"/>
      <c r="RE322" s="3"/>
      <c r="RF322" s="3"/>
      <c r="RG322" s="3"/>
      <c r="RH322" s="3"/>
      <c r="RI322" s="3"/>
      <c r="RJ322" s="3"/>
      <c r="RK322" s="3"/>
      <c r="RL322" s="3"/>
      <c r="RM322" s="3"/>
      <c r="RN322" s="3"/>
      <c r="RO322" s="3"/>
      <c r="RP322" s="3"/>
      <c r="RQ322" s="3"/>
      <c r="RR322" s="3"/>
      <c r="RS322" s="3"/>
      <c r="RT322" s="3"/>
      <c r="RU322" s="3"/>
      <c r="RV322" s="3"/>
      <c r="RW322" s="3"/>
      <c r="RX322" s="3"/>
      <c r="RY322" s="3"/>
      <c r="RZ322" s="3"/>
      <c r="SA322" s="3"/>
      <c r="SB322" s="3"/>
      <c r="SC322" s="3"/>
      <c r="SD322" s="3"/>
      <c r="SE322" s="3"/>
      <c r="SF322" s="3"/>
      <c r="SG322" s="3"/>
      <c r="SH322" s="3"/>
      <c r="SI322" s="3"/>
      <c r="SJ322" s="3"/>
      <c r="SK322" s="3"/>
      <c r="SL322" s="3"/>
      <c r="SM322" s="3"/>
      <c r="SN322" s="3"/>
      <c r="SO322" s="3"/>
      <c r="SP322" s="3"/>
      <c r="SQ322" s="3"/>
      <c r="SR322" s="3"/>
      <c r="SS322" s="3"/>
      <c r="ST322" s="3"/>
      <c r="SU322" s="3"/>
      <c r="SV322" s="3"/>
      <c r="SW322" s="3"/>
      <c r="SX322" s="3"/>
      <c r="SY322" s="3"/>
      <c r="SZ322" s="3"/>
      <c r="TA322" s="3"/>
      <c r="TB322" s="3"/>
      <c r="TC322" s="3"/>
      <c r="TD322" s="3"/>
      <c r="TE322" s="3"/>
      <c r="TF322" s="3"/>
      <c r="TG322" s="3"/>
      <c r="TH322" s="3"/>
      <c r="TI322" s="3"/>
      <c r="TJ322" s="3"/>
      <c r="TK322" s="3"/>
      <c r="TL322" s="3"/>
      <c r="TM322" s="3"/>
      <c r="TN322" s="3"/>
      <c r="TO322" s="3"/>
      <c r="TP322" s="3"/>
      <c r="TQ322" s="3"/>
      <c r="TR322" s="3"/>
      <c r="TS322" s="3"/>
      <c r="TT322" s="3"/>
      <c r="TU322" s="3"/>
      <c r="TV322" s="3"/>
      <c r="TW322" s="3"/>
      <c r="TX322" s="3"/>
      <c r="TY322" s="3"/>
      <c r="TZ322" s="3"/>
      <c r="UA322" s="3"/>
      <c r="UB322" s="3"/>
      <c r="UC322" s="3"/>
      <c r="UD322" s="3"/>
      <c r="UE322" s="3"/>
      <c r="UF322" s="3"/>
      <c r="UG322" s="3"/>
      <c r="UH322" s="3"/>
      <c r="UI322" s="3"/>
      <c r="UJ322" s="3"/>
      <c r="UK322" s="3"/>
      <c r="UL322" s="3"/>
      <c r="UM322" s="3"/>
      <c r="UN322" s="3"/>
      <c r="UO322" s="3"/>
      <c r="UP322" s="3"/>
      <c r="UQ322" s="3"/>
      <c r="UR322" s="3"/>
      <c r="US322" s="3"/>
      <c r="UT322" s="3"/>
      <c r="UU322" s="3"/>
      <c r="UV322" s="3"/>
      <c r="UW322" s="3"/>
      <c r="UX322" s="3"/>
      <c r="UY322" s="3"/>
      <c r="UZ322" s="3"/>
      <c r="VA322" s="3"/>
      <c r="VB322" s="3"/>
      <c r="VC322" s="3"/>
      <c r="VD322" s="3"/>
      <c r="VE322" s="3"/>
      <c r="VF322" s="3"/>
      <c r="VG322" s="3"/>
      <c r="VH322" s="3"/>
      <c r="VI322" s="3"/>
      <c r="VJ322" s="3"/>
      <c r="VK322" s="3"/>
      <c r="VL322" s="3"/>
      <c r="VM322" s="3"/>
      <c r="VN322" s="3"/>
      <c r="VO322" s="3"/>
      <c r="VP322" s="3"/>
      <c r="VQ322" s="3"/>
      <c r="VR322" s="3"/>
      <c r="VS322" s="3"/>
      <c r="VT322" s="3"/>
      <c r="VU322" s="3"/>
      <c r="VV322" s="3"/>
      <c r="VW322" s="3"/>
      <c r="VX322" s="3"/>
      <c r="VY322" s="3"/>
      <c r="VZ322" s="3"/>
      <c r="WA322" s="3"/>
      <c r="WB322" s="3"/>
      <c r="WC322" s="3"/>
      <c r="WD322" s="3"/>
      <c r="WE322" s="3"/>
      <c r="WF322" s="3"/>
      <c r="WG322" s="3"/>
      <c r="WH322" s="3"/>
      <c r="WI322" s="3"/>
      <c r="WJ322" s="3"/>
      <c r="WK322" s="3"/>
      <c r="WL322" s="3"/>
      <c r="WM322" s="3"/>
      <c r="WN322" s="3"/>
      <c r="WO322" s="3"/>
      <c r="WP322" s="3"/>
      <c r="WQ322" s="3"/>
      <c r="WR322" s="3"/>
      <c r="WS322" s="3"/>
      <c r="WT322" s="3"/>
      <c r="WU322" s="3"/>
      <c r="WV322" s="3"/>
      <c r="WW322" s="3"/>
      <c r="WX322" s="3"/>
      <c r="WY322" s="3"/>
      <c r="WZ322" s="3"/>
      <c r="XA322" s="3"/>
      <c r="XB322" s="3"/>
      <c r="XC322" s="3"/>
      <c r="XD322" s="3"/>
      <c r="XE322" s="3"/>
      <c r="XF322" s="3"/>
      <c r="XG322" s="3"/>
      <c r="XH322" s="3"/>
      <c r="XI322" s="3"/>
      <c r="XJ322" s="3"/>
      <c r="XK322" s="3"/>
      <c r="XL322" s="3"/>
      <c r="XM322" s="3"/>
      <c r="XN322" s="3"/>
      <c r="XO322" s="3"/>
      <c r="XP322" s="3"/>
      <c r="XQ322" s="3"/>
      <c r="XR322" s="3"/>
      <c r="XS322" s="3"/>
      <c r="XT322" s="3"/>
      <c r="XU322" s="3"/>
      <c r="XV322" s="3"/>
      <c r="XW322" s="3"/>
      <c r="XX322" s="3"/>
      <c r="XY322" s="3"/>
      <c r="XZ322" s="3"/>
      <c r="YA322" s="3"/>
      <c r="YB322" s="3"/>
      <c r="YC322" s="3"/>
      <c r="YD322" s="3"/>
      <c r="YE322" s="3"/>
      <c r="YF322" s="3"/>
      <c r="YG322" s="3"/>
      <c r="YH322" s="3"/>
      <c r="YI322" s="3"/>
      <c r="YJ322" s="3"/>
      <c r="YK322" s="3"/>
      <c r="YL322" s="3"/>
      <c r="YM322" s="3"/>
      <c r="YN322" s="3"/>
      <c r="YO322" s="3"/>
      <c r="YP322" s="3"/>
      <c r="YQ322" s="3"/>
      <c r="YR322" s="3"/>
      <c r="YS322" s="3"/>
      <c r="YT322" s="3"/>
      <c r="YU322" s="3"/>
      <c r="YV322" s="3"/>
      <c r="YW322" s="3"/>
      <c r="YX322" s="3"/>
      <c r="YY322" s="3"/>
      <c r="YZ322" s="3"/>
      <c r="ZA322" s="3"/>
      <c r="ZB322" s="3"/>
      <c r="ZC322" s="3"/>
      <c r="ZD322" s="3"/>
      <c r="ZE322" s="3"/>
      <c r="ZF322" s="3"/>
      <c r="ZG322" s="3"/>
      <c r="ZH322" s="3"/>
      <c r="ZI322" s="3"/>
      <c r="ZJ322" s="3"/>
      <c r="ZK322" s="3"/>
      <c r="ZL322" s="3"/>
      <c r="ZM322" s="3"/>
      <c r="ZN322" s="3"/>
      <c r="ZO322" s="3"/>
      <c r="ZP322" s="3"/>
      <c r="ZQ322" s="3"/>
      <c r="ZR322" s="3"/>
      <c r="ZS322" s="3"/>
      <c r="ZT322" s="3"/>
      <c r="ZU322" s="3"/>
      <c r="ZV322" s="3"/>
      <c r="ZW322" s="3"/>
      <c r="ZX322" s="3"/>
      <c r="ZY322" s="3"/>
      <c r="ZZ322" s="3"/>
      <c r="AAA322" s="3"/>
      <c r="AAB322" s="3"/>
      <c r="AAC322" s="3"/>
      <c r="AAD322" s="3"/>
      <c r="AAE322" s="3"/>
      <c r="AAF322" s="3"/>
      <c r="AAG322" s="3"/>
      <c r="AAH322" s="3"/>
      <c r="AAI322" s="3"/>
      <c r="AAJ322" s="3"/>
      <c r="AAK322" s="3"/>
      <c r="AAL322" s="3"/>
      <c r="AAM322" s="3"/>
      <c r="AAN322" s="3"/>
      <c r="AAO322" s="3"/>
      <c r="AAP322" s="3"/>
      <c r="AAQ322" s="3"/>
      <c r="AAR322" s="3"/>
      <c r="AAS322" s="3"/>
      <c r="AAT322" s="3"/>
      <c r="AAU322" s="3"/>
      <c r="AAV322" s="3"/>
      <c r="AAW322" s="3"/>
      <c r="AAX322" s="3"/>
      <c r="AAY322" s="3"/>
      <c r="AAZ322" s="3"/>
      <c r="ABA322" s="3"/>
      <c r="ABB322" s="3"/>
      <c r="ABC322" s="3"/>
      <c r="ABD322" s="3"/>
      <c r="ABE322" s="3"/>
      <c r="ABF322" s="3"/>
      <c r="ABG322" s="3"/>
      <c r="ABH322" s="3"/>
      <c r="ABI322" s="3"/>
      <c r="ABJ322" s="3"/>
      <c r="ABK322" s="3"/>
      <c r="ABL322" s="3"/>
      <c r="ABM322" s="3"/>
      <c r="ABN322" s="3"/>
      <c r="ABO322" s="3"/>
      <c r="ABP322" s="3"/>
      <c r="ABQ322" s="3"/>
      <c r="ABR322" s="3"/>
      <c r="ABS322" s="3"/>
      <c r="ABT322" s="3"/>
      <c r="ABU322" s="3"/>
      <c r="ABV322" s="3"/>
      <c r="ABW322" s="3"/>
      <c r="ABX322" s="3"/>
      <c r="ABY322" s="3"/>
      <c r="ABZ322" s="3"/>
      <c r="ACA322" s="3"/>
      <c r="ACB322" s="3"/>
      <c r="ACC322" s="3"/>
      <c r="ACD322" s="3"/>
      <c r="ACE322" s="3"/>
      <c r="ACF322" s="3"/>
      <c r="ACG322" s="3"/>
      <c r="ACH322" s="3"/>
      <c r="ACI322" s="3"/>
      <c r="ACJ322" s="3"/>
      <c r="ACK322" s="3"/>
      <c r="ACL322" s="3"/>
      <c r="ACM322" s="3"/>
      <c r="ACN322" s="3"/>
      <c r="ACO322" s="3"/>
      <c r="ACP322" s="3"/>
      <c r="ACQ322" s="3"/>
      <c r="ACR322" s="3"/>
      <c r="ACS322" s="3"/>
      <c r="ACT322" s="3"/>
      <c r="ACU322" s="3"/>
      <c r="ACV322" s="3"/>
      <c r="ACW322" s="3"/>
      <c r="ACX322" s="3"/>
      <c r="ACY322" s="3"/>
      <c r="ACZ322" s="3"/>
      <c r="ADA322" s="3"/>
      <c r="ADB322" s="3"/>
      <c r="ADC322" s="3"/>
      <c r="ADD322" s="3"/>
      <c r="ADE322" s="3"/>
      <c r="ADF322" s="3"/>
      <c r="ADG322" s="3"/>
      <c r="ADH322" s="3"/>
      <c r="ADI322" s="3"/>
      <c r="ADJ322" s="3"/>
      <c r="ADK322" s="3"/>
      <c r="ADL322" s="3"/>
      <c r="ADM322" s="3"/>
      <c r="ADN322" s="3"/>
      <c r="ADO322" s="3"/>
      <c r="ADP322" s="3"/>
      <c r="ADQ322" s="3"/>
      <c r="ADR322" s="3"/>
      <c r="ADS322" s="3"/>
      <c r="ADT322" s="3"/>
      <c r="ADU322" s="3"/>
      <c r="ADV322" s="3"/>
      <c r="ADW322" s="3"/>
      <c r="ADX322" s="3"/>
      <c r="ADY322" s="3"/>
      <c r="ADZ322" s="3"/>
      <c r="AEA322" s="3"/>
      <c r="AEB322" s="3"/>
      <c r="AEC322" s="3"/>
      <c r="AED322" s="3"/>
      <c r="AEE322" s="3"/>
      <c r="AEF322" s="3"/>
      <c r="AEG322" s="3"/>
      <c r="AEH322" s="3"/>
      <c r="AEI322" s="3"/>
      <c r="AEJ322" s="3"/>
      <c r="AEK322" s="3"/>
      <c r="AEL322" s="3"/>
      <c r="AEM322" s="3"/>
      <c r="AEN322" s="3"/>
      <c r="AEO322" s="3"/>
      <c r="AEP322" s="3"/>
      <c r="AEQ322" s="3"/>
      <c r="AER322" s="3"/>
      <c r="AES322" s="3"/>
      <c r="AET322" s="3"/>
      <c r="AEU322" s="3"/>
      <c r="AEV322" s="3"/>
      <c r="AEW322" s="3"/>
      <c r="AEX322" s="3"/>
      <c r="AEY322" s="3"/>
      <c r="AEZ322" s="3"/>
      <c r="AFA322" s="3"/>
      <c r="AFB322" s="3"/>
      <c r="AFC322" s="3"/>
      <c r="AFD322" s="3"/>
      <c r="AFE322" s="3"/>
      <c r="AFF322" s="3"/>
      <c r="AFG322" s="3"/>
      <c r="AFH322" s="3"/>
      <c r="AFI322" s="3"/>
      <c r="AFJ322" s="3"/>
      <c r="AFK322" s="3"/>
      <c r="AFL322" s="3"/>
      <c r="AFM322" s="3"/>
      <c r="AFN322" s="3"/>
      <c r="AFO322" s="3"/>
      <c r="AFP322" s="3"/>
      <c r="AFQ322" s="3"/>
      <c r="AFR322" s="3"/>
      <c r="AFS322" s="3"/>
      <c r="AFT322" s="3"/>
      <c r="AFU322" s="3"/>
      <c r="AFV322" s="3"/>
      <c r="AFW322" s="3"/>
      <c r="AFX322" s="3"/>
      <c r="AFY322" s="3"/>
      <c r="AFZ322" s="3"/>
      <c r="AGA322" s="3"/>
      <c r="AGB322" s="3"/>
      <c r="AGC322" s="3"/>
      <c r="AGD322" s="3"/>
      <c r="AGE322" s="3"/>
      <c r="AGF322" s="3"/>
      <c r="AGG322" s="3"/>
      <c r="AGH322" s="3"/>
      <c r="AGI322" s="3"/>
      <c r="AGJ322" s="3"/>
      <c r="AGK322" s="3"/>
      <c r="AGL322" s="3"/>
      <c r="AGM322" s="3"/>
      <c r="AGN322" s="3"/>
      <c r="AGO322" s="3"/>
      <c r="AGP322" s="3"/>
      <c r="AGQ322" s="3"/>
      <c r="AGR322" s="3"/>
      <c r="AGS322" s="3"/>
      <c r="AGT322" s="3"/>
      <c r="AGU322" s="3"/>
      <c r="AGV322" s="3"/>
      <c r="AGW322" s="3"/>
      <c r="AGX322" s="3"/>
      <c r="AGY322" s="3"/>
      <c r="AGZ322" s="3"/>
      <c r="AHA322" s="3"/>
      <c r="AHB322" s="3"/>
      <c r="AHC322" s="3"/>
      <c r="AHD322" s="3"/>
      <c r="AHE322" s="3"/>
      <c r="AHF322" s="3"/>
      <c r="AHG322" s="3"/>
      <c r="AHH322" s="3"/>
      <c r="AHI322" s="3"/>
      <c r="AHJ322" s="3"/>
      <c r="AHK322" s="3"/>
      <c r="AHL322" s="3"/>
      <c r="AHM322" s="3"/>
      <c r="AHN322" s="3"/>
      <c r="AHO322" s="3"/>
      <c r="AHP322" s="3"/>
      <c r="AHQ322" s="3"/>
      <c r="AHR322" s="3"/>
      <c r="AHS322" s="3"/>
      <c r="AHT322" s="3"/>
      <c r="AHU322" s="3"/>
      <c r="AHV322" s="3"/>
      <c r="AHW322" s="3"/>
      <c r="AHX322" s="3"/>
      <c r="AHY322" s="3"/>
      <c r="AHZ322" s="3"/>
      <c r="AIA322" s="3"/>
      <c r="AIB322" s="3"/>
      <c r="AIC322" s="3"/>
      <c r="AID322" s="3"/>
      <c r="AIE322" s="3"/>
      <c r="AIF322" s="3"/>
      <c r="AIG322" s="3"/>
      <c r="AIH322" s="3"/>
      <c r="AII322" s="3"/>
      <c r="AIJ322" s="3"/>
      <c r="AIK322" s="3"/>
      <c r="AIL322" s="3"/>
      <c r="AIM322" s="3"/>
      <c r="AIN322" s="3"/>
      <c r="AIO322" s="3"/>
      <c r="AIP322" s="3"/>
      <c r="AIQ322" s="3"/>
      <c r="AIR322" s="3"/>
      <c r="AIS322" s="3"/>
      <c r="AIT322" s="3"/>
      <c r="AIU322" s="3"/>
      <c r="AIV322" s="3"/>
      <c r="AIW322" s="3"/>
      <c r="AIX322" s="3"/>
      <c r="AIY322" s="3"/>
      <c r="AIZ322" s="3"/>
      <c r="AJA322" s="3"/>
      <c r="AJB322" s="3"/>
      <c r="AJC322" s="3"/>
      <c r="AJD322" s="3"/>
      <c r="AJE322" s="3"/>
      <c r="AJF322" s="3"/>
      <c r="AJG322" s="3"/>
      <c r="AJH322" s="3"/>
      <c r="AJI322" s="3"/>
      <c r="AJJ322" s="3"/>
      <c r="AJK322" s="3"/>
      <c r="AJL322" s="3"/>
      <c r="AJM322" s="3"/>
      <c r="AJN322" s="3"/>
      <c r="AJO322" s="3"/>
      <c r="AJP322" s="3"/>
      <c r="AJQ322" s="3"/>
      <c r="AJR322" s="3"/>
      <c r="AJS322" s="3"/>
      <c r="AJT322" s="3"/>
      <c r="AJU322" s="3"/>
      <c r="AJV322" s="3"/>
      <c r="AJW322" s="3"/>
      <c r="AJX322" s="3"/>
    </row>
    <row r="323" spans="1:960" ht="16.5" hidden="1" customHeight="1" x14ac:dyDescent="0.25">
      <c r="A323" s="431"/>
      <c r="B323" s="449"/>
      <c r="C323" s="451">
        <v>223</v>
      </c>
      <c r="D323" s="438">
        <f>D321+D322</f>
        <v>949987.65</v>
      </c>
      <c r="E323" s="451">
        <v>223</v>
      </c>
      <c r="F323" s="438">
        <f>F321+F322</f>
        <v>0</v>
      </c>
      <c r="G323" s="451">
        <v>223</v>
      </c>
      <c r="H323" s="438">
        <f t="shared" si="127"/>
        <v>949987.65</v>
      </c>
      <c r="I323" s="433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  <c r="X323" s="264"/>
      <c r="Y323" s="264"/>
      <c r="Z323" s="264"/>
      <c r="AA323" s="264"/>
      <c r="AB323" s="264"/>
      <c r="AC323" s="264"/>
      <c r="AD323" s="264"/>
      <c r="AE323" s="264"/>
      <c r="AF323" s="264"/>
      <c r="AG323" s="264"/>
      <c r="AH323" s="264"/>
      <c r="AI323" s="264"/>
      <c r="AJ323" s="264"/>
      <c r="AK323" s="264"/>
      <c r="AL323" s="264"/>
      <c r="AM323" s="264"/>
      <c r="AN323" s="264"/>
      <c r="AO323" s="264"/>
      <c r="AP323" s="264"/>
      <c r="AQ323" s="264"/>
      <c r="AR323" s="264"/>
      <c r="AS323" s="264"/>
      <c r="AT323" s="264"/>
      <c r="AU323" s="264"/>
      <c r="AV323" s="264"/>
      <c r="AW323" s="264"/>
      <c r="AX323" s="264"/>
      <c r="AY323" s="264"/>
      <c r="AZ323" s="264"/>
      <c r="BA323" s="265"/>
      <c r="BB323" s="265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  <c r="IV323" s="3"/>
      <c r="IW323" s="3"/>
      <c r="IX323" s="3"/>
      <c r="IY323" s="3"/>
      <c r="IZ323" s="3"/>
      <c r="JA323" s="3"/>
      <c r="JB323" s="3"/>
      <c r="JC323" s="3"/>
      <c r="JD323" s="3"/>
      <c r="JE323" s="3"/>
      <c r="JF323" s="3"/>
      <c r="JG323" s="3"/>
      <c r="JH323" s="3"/>
      <c r="JI323" s="3"/>
      <c r="JJ323" s="3"/>
      <c r="JK323" s="3"/>
      <c r="JL323" s="3"/>
      <c r="JM323" s="3"/>
      <c r="JN323" s="3"/>
      <c r="JO323" s="3"/>
      <c r="JP323" s="3"/>
      <c r="JQ323" s="3"/>
      <c r="JR323" s="3"/>
      <c r="JS323" s="3"/>
      <c r="JT323" s="3"/>
      <c r="JU323" s="3"/>
      <c r="JV323" s="3"/>
      <c r="JW323" s="3"/>
      <c r="JX323" s="3"/>
      <c r="JY323" s="3"/>
      <c r="JZ323" s="3"/>
      <c r="KA323" s="3"/>
      <c r="KB323" s="3"/>
      <c r="KC323" s="3"/>
      <c r="KD323" s="3"/>
      <c r="KE323" s="3"/>
      <c r="KF323" s="3"/>
      <c r="KG323" s="3"/>
      <c r="KH323" s="3"/>
      <c r="KI323" s="3"/>
      <c r="KJ323" s="3"/>
      <c r="KK323" s="3"/>
      <c r="KL323" s="3"/>
      <c r="KM323" s="3"/>
      <c r="KN323" s="3"/>
      <c r="KO323" s="3"/>
      <c r="KP323" s="3"/>
      <c r="KQ323" s="3"/>
      <c r="KR323" s="3"/>
      <c r="KS323" s="3"/>
      <c r="KT323" s="3"/>
      <c r="KU323" s="3"/>
      <c r="KV323" s="3"/>
      <c r="KW323" s="3"/>
      <c r="KX323" s="3"/>
      <c r="KY323" s="3"/>
      <c r="KZ323" s="3"/>
      <c r="LA323" s="3"/>
      <c r="LB323" s="3"/>
      <c r="LC323" s="3"/>
      <c r="LD323" s="3"/>
      <c r="LE323" s="3"/>
      <c r="LF323" s="3"/>
      <c r="LG323" s="3"/>
      <c r="LH323" s="3"/>
      <c r="LI323" s="3"/>
      <c r="LJ323" s="3"/>
      <c r="LK323" s="3"/>
      <c r="LL323" s="3"/>
      <c r="LM323" s="3"/>
      <c r="LN323" s="3"/>
      <c r="LO323" s="3"/>
      <c r="LP323" s="3"/>
      <c r="LQ323" s="3"/>
      <c r="LR323" s="3"/>
      <c r="LS323" s="3"/>
      <c r="LT323" s="3"/>
      <c r="LU323" s="3"/>
      <c r="LV323" s="3"/>
      <c r="LW323" s="3"/>
      <c r="LX323" s="3"/>
      <c r="LY323" s="3"/>
      <c r="LZ323" s="3"/>
      <c r="MA323" s="3"/>
      <c r="MB323" s="3"/>
      <c r="MC323" s="3"/>
      <c r="MD323" s="3"/>
      <c r="ME323" s="3"/>
      <c r="MF323" s="3"/>
      <c r="MG323" s="3"/>
      <c r="MH323" s="3"/>
      <c r="MI323" s="3"/>
      <c r="MJ323" s="3"/>
      <c r="MK323" s="3"/>
      <c r="ML323" s="3"/>
      <c r="MM323" s="3"/>
      <c r="MN323" s="3"/>
      <c r="MO323" s="3"/>
      <c r="MP323" s="3"/>
      <c r="MQ323" s="3"/>
      <c r="MR323" s="3"/>
      <c r="MS323" s="3"/>
      <c r="MT323" s="3"/>
      <c r="MU323" s="3"/>
      <c r="MV323" s="3"/>
      <c r="MW323" s="3"/>
      <c r="MX323" s="3"/>
      <c r="MY323" s="3"/>
      <c r="MZ323" s="3"/>
      <c r="NA323" s="3"/>
      <c r="NB323" s="3"/>
      <c r="NC323" s="3"/>
      <c r="ND323" s="3"/>
      <c r="NE323" s="3"/>
      <c r="NF323" s="3"/>
      <c r="NG323" s="3"/>
      <c r="NH323" s="3"/>
      <c r="NI323" s="3"/>
      <c r="NJ323" s="3"/>
      <c r="NK323" s="3"/>
      <c r="NL323" s="3"/>
      <c r="NM323" s="3"/>
      <c r="NN323" s="3"/>
      <c r="NO323" s="3"/>
      <c r="NP323" s="3"/>
      <c r="NQ323" s="3"/>
      <c r="NR323" s="3"/>
      <c r="NS323" s="3"/>
      <c r="NT323" s="3"/>
      <c r="NU323" s="3"/>
      <c r="NV323" s="3"/>
      <c r="NW323" s="3"/>
      <c r="NX323" s="3"/>
      <c r="NY323" s="3"/>
      <c r="NZ323" s="3"/>
      <c r="OA323" s="3"/>
      <c r="OB323" s="3"/>
      <c r="OC323" s="3"/>
      <c r="OD323" s="3"/>
      <c r="OE323" s="3"/>
      <c r="OF323" s="3"/>
      <c r="OG323" s="3"/>
      <c r="OH323" s="3"/>
      <c r="OI323" s="3"/>
      <c r="OJ323" s="3"/>
      <c r="OK323" s="3"/>
      <c r="OL323" s="3"/>
      <c r="OM323" s="3"/>
      <c r="ON323" s="3"/>
      <c r="OO323" s="3"/>
      <c r="OP323" s="3"/>
      <c r="OQ323" s="3"/>
      <c r="OR323" s="3"/>
      <c r="OS323" s="3"/>
      <c r="OT323" s="3"/>
      <c r="OU323" s="3"/>
      <c r="OV323" s="3"/>
      <c r="OW323" s="3"/>
      <c r="OX323" s="3"/>
      <c r="OY323" s="3"/>
      <c r="OZ323" s="3"/>
      <c r="PA323" s="3"/>
      <c r="PB323" s="3"/>
      <c r="PC323" s="3"/>
      <c r="PD323" s="3"/>
      <c r="PE323" s="3"/>
      <c r="PF323" s="3"/>
      <c r="PG323" s="3"/>
      <c r="PH323" s="3"/>
      <c r="PI323" s="3"/>
      <c r="PJ323" s="3"/>
      <c r="PK323" s="3"/>
      <c r="PL323" s="3"/>
      <c r="PM323" s="3"/>
      <c r="PN323" s="3"/>
      <c r="PO323" s="3"/>
      <c r="PP323" s="3"/>
      <c r="PQ323" s="3"/>
      <c r="PR323" s="3"/>
      <c r="PS323" s="3"/>
      <c r="PT323" s="3"/>
      <c r="PU323" s="3"/>
      <c r="PV323" s="3"/>
      <c r="PW323" s="3"/>
      <c r="PX323" s="3"/>
      <c r="PY323" s="3"/>
      <c r="PZ323" s="3"/>
      <c r="QA323" s="3"/>
      <c r="QB323" s="3"/>
      <c r="QC323" s="3"/>
      <c r="QD323" s="3"/>
      <c r="QE323" s="3"/>
      <c r="QF323" s="3"/>
      <c r="QG323" s="3"/>
      <c r="QH323" s="3"/>
      <c r="QI323" s="3"/>
      <c r="QJ323" s="3"/>
      <c r="QK323" s="3"/>
      <c r="QL323" s="3"/>
      <c r="QM323" s="3"/>
      <c r="QN323" s="3"/>
      <c r="QO323" s="3"/>
      <c r="QP323" s="3"/>
      <c r="QQ323" s="3"/>
      <c r="QR323" s="3"/>
      <c r="QS323" s="3"/>
      <c r="QT323" s="3"/>
      <c r="QU323" s="3"/>
      <c r="QV323" s="3"/>
      <c r="QW323" s="3"/>
      <c r="QX323" s="3"/>
      <c r="QY323" s="3"/>
      <c r="QZ323" s="3"/>
      <c r="RA323" s="3"/>
      <c r="RB323" s="3"/>
      <c r="RC323" s="3"/>
      <c r="RD323" s="3"/>
      <c r="RE323" s="3"/>
      <c r="RF323" s="3"/>
      <c r="RG323" s="3"/>
      <c r="RH323" s="3"/>
      <c r="RI323" s="3"/>
      <c r="RJ323" s="3"/>
      <c r="RK323" s="3"/>
      <c r="RL323" s="3"/>
      <c r="RM323" s="3"/>
      <c r="RN323" s="3"/>
      <c r="RO323" s="3"/>
      <c r="RP323" s="3"/>
      <c r="RQ323" s="3"/>
      <c r="RR323" s="3"/>
      <c r="RS323" s="3"/>
      <c r="RT323" s="3"/>
      <c r="RU323" s="3"/>
      <c r="RV323" s="3"/>
      <c r="RW323" s="3"/>
      <c r="RX323" s="3"/>
      <c r="RY323" s="3"/>
      <c r="RZ323" s="3"/>
      <c r="SA323" s="3"/>
      <c r="SB323" s="3"/>
      <c r="SC323" s="3"/>
      <c r="SD323" s="3"/>
      <c r="SE323" s="3"/>
      <c r="SF323" s="3"/>
      <c r="SG323" s="3"/>
      <c r="SH323" s="3"/>
      <c r="SI323" s="3"/>
      <c r="SJ323" s="3"/>
      <c r="SK323" s="3"/>
      <c r="SL323" s="3"/>
      <c r="SM323" s="3"/>
      <c r="SN323" s="3"/>
      <c r="SO323" s="3"/>
      <c r="SP323" s="3"/>
      <c r="SQ323" s="3"/>
      <c r="SR323" s="3"/>
      <c r="SS323" s="3"/>
      <c r="ST323" s="3"/>
      <c r="SU323" s="3"/>
      <c r="SV323" s="3"/>
      <c r="SW323" s="3"/>
      <c r="SX323" s="3"/>
      <c r="SY323" s="3"/>
      <c r="SZ323" s="3"/>
      <c r="TA323" s="3"/>
      <c r="TB323" s="3"/>
      <c r="TC323" s="3"/>
      <c r="TD323" s="3"/>
      <c r="TE323" s="3"/>
      <c r="TF323" s="3"/>
      <c r="TG323" s="3"/>
      <c r="TH323" s="3"/>
      <c r="TI323" s="3"/>
      <c r="TJ323" s="3"/>
      <c r="TK323" s="3"/>
      <c r="TL323" s="3"/>
      <c r="TM323" s="3"/>
      <c r="TN323" s="3"/>
      <c r="TO323" s="3"/>
      <c r="TP323" s="3"/>
      <c r="TQ323" s="3"/>
      <c r="TR323" s="3"/>
      <c r="TS323" s="3"/>
      <c r="TT323" s="3"/>
      <c r="TU323" s="3"/>
      <c r="TV323" s="3"/>
      <c r="TW323" s="3"/>
      <c r="TX323" s="3"/>
      <c r="TY323" s="3"/>
      <c r="TZ323" s="3"/>
      <c r="UA323" s="3"/>
      <c r="UB323" s="3"/>
      <c r="UC323" s="3"/>
      <c r="UD323" s="3"/>
      <c r="UE323" s="3"/>
      <c r="UF323" s="3"/>
      <c r="UG323" s="3"/>
      <c r="UH323" s="3"/>
      <c r="UI323" s="3"/>
      <c r="UJ323" s="3"/>
      <c r="UK323" s="3"/>
      <c r="UL323" s="3"/>
      <c r="UM323" s="3"/>
      <c r="UN323" s="3"/>
      <c r="UO323" s="3"/>
      <c r="UP323" s="3"/>
      <c r="UQ323" s="3"/>
      <c r="UR323" s="3"/>
      <c r="US323" s="3"/>
      <c r="UT323" s="3"/>
      <c r="UU323" s="3"/>
      <c r="UV323" s="3"/>
      <c r="UW323" s="3"/>
      <c r="UX323" s="3"/>
      <c r="UY323" s="3"/>
      <c r="UZ323" s="3"/>
      <c r="VA323" s="3"/>
      <c r="VB323" s="3"/>
      <c r="VC323" s="3"/>
      <c r="VD323" s="3"/>
      <c r="VE323" s="3"/>
      <c r="VF323" s="3"/>
      <c r="VG323" s="3"/>
      <c r="VH323" s="3"/>
      <c r="VI323" s="3"/>
      <c r="VJ323" s="3"/>
      <c r="VK323" s="3"/>
      <c r="VL323" s="3"/>
      <c r="VM323" s="3"/>
      <c r="VN323" s="3"/>
      <c r="VO323" s="3"/>
      <c r="VP323" s="3"/>
      <c r="VQ323" s="3"/>
      <c r="VR323" s="3"/>
      <c r="VS323" s="3"/>
      <c r="VT323" s="3"/>
      <c r="VU323" s="3"/>
      <c r="VV323" s="3"/>
      <c r="VW323" s="3"/>
      <c r="VX323" s="3"/>
      <c r="VY323" s="3"/>
      <c r="VZ323" s="3"/>
      <c r="WA323" s="3"/>
      <c r="WB323" s="3"/>
      <c r="WC323" s="3"/>
      <c r="WD323" s="3"/>
      <c r="WE323" s="3"/>
      <c r="WF323" s="3"/>
      <c r="WG323" s="3"/>
      <c r="WH323" s="3"/>
      <c r="WI323" s="3"/>
      <c r="WJ323" s="3"/>
      <c r="WK323" s="3"/>
      <c r="WL323" s="3"/>
      <c r="WM323" s="3"/>
      <c r="WN323" s="3"/>
      <c r="WO323" s="3"/>
      <c r="WP323" s="3"/>
      <c r="WQ323" s="3"/>
      <c r="WR323" s="3"/>
      <c r="WS323" s="3"/>
      <c r="WT323" s="3"/>
      <c r="WU323" s="3"/>
      <c r="WV323" s="3"/>
      <c r="WW323" s="3"/>
      <c r="WX323" s="3"/>
      <c r="WY323" s="3"/>
      <c r="WZ323" s="3"/>
      <c r="XA323" s="3"/>
      <c r="XB323" s="3"/>
      <c r="XC323" s="3"/>
      <c r="XD323" s="3"/>
      <c r="XE323" s="3"/>
      <c r="XF323" s="3"/>
      <c r="XG323" s="3"/>
      <c r="XH323" s="3"/>
      <c r="XI323" s="3"/>
      <c r="XJ323" s="3"/>
      <c r="XK323" s="3"/>
      <c r="XL323" s="3"/>
      <c r="XM323" s="3"/>
      <c r="XN323" s="3"/>
      <c r="XO323" s="3"/>
      <c r="XP323" s="3"/>
      <c r="XQ323" s="3"/>
      <c r="XR323" s="3"/>
      <c r="XS323" s="3"/>
      <c r="XT323" s="3"/>
      <c r="XU323" s="3"/>
      <c r="XV323" s="3"/>
      <c r="XW323" s="3"/>
      <c r="XX323" s="3"/>
      <c r="XY323" s="3"/>
      <c r="XZ323" s="3"/>
      <c r="YA323" s="3"/>
      <c r="YB323" s="3"/>
      <c r="YC323" s="3"/>
      <c r="YD323" s="3"/>
      <c r="YE323" s="3"/>
      <c r="YF323" s="3"/>
      <c r="YG323" s="3"/>
      <c r="YH323" s="3"/>
      <c r="YI323" s="3"/>
      <c r="YJ323" s="3"/>
      <c r="YK323" s="3"/>
      <c r="YL323" s="3"/>
      <c r="YM323" s="3"/>
      <c r="YN323" s="3"/>
      <c r="YO323" s="3"/>
      <c r="YP323" s="3"/>
      <c r="YQ323" s="3"/>
      <c r="YR323" s="3"/>
      <c r="YS323" s="3"/>
      <c r="YT323" s="3"/>
      <c r="YU323" s="3"/>
      <c r="YV323" s="3"/>
      <c r="YW323" s="3"/>
      <c r="YX323" s="3"/>
      <c r="YY323" s="3"/>
      <c r="YZ323" s="3"/>
      <c r="ZA323" s="3"/>
      <c r="ZB323" s="3"/>
      <c r="ZC323" s="3"/>
      <c r="ZD323" s="3"/>
      <c r="ZE323" s="3"/>
      <c r="ZF323" s="3"/>
      <c r="ZG323" s="3"/>
      <c r="ZH323" s="3"/>
      <c r="ZI323" s="3"/>
      <c r="ZJ323" s="3"/>
      <c r="ZK323" s="3"/>
      <c r="ZL323" s="3"/>
      <c r="ZM323" s="3"/>
      <c r="ZN323" s="3"/>
      <c r="ZO323" s="3"/>
      <c r="ZP323" s="3"/>
      <c r="ZQ323" s="3"/>
      <c r="ZR323" s="3"/>
      <c r="ZS323" s="3"/>
      <c r="ZT323" s="3"/>
      <c r="ZU323" s="3"/>
      <c r="ZV323" s="3"/>
      <c r="ZW323" s="3"/>
      <c r="ZX323" s="3"/>
      <c r="ZY323" s="3"/>
      <c r="ZZ323" s="3"/>
      <c r="AAA323" s="3"/>
      <c r="AAB323" s="3"/>
      <c r="AAC323" s="3"/>
      <c r="AAD323" s="3"/>
      <c r="AAE323" s="3"/>
      <c r="AAF323" s="3"/>
      <c r="AAG323" s="3"/>
      <c r="AAH323" s="3"/>
      <c r="AAI323" s="3"/>
      <c r="AAJ323" s="3"/>
      <c r="AAK323" s="3"/>
      <c r="AAL323" s="3"/>
      <c r="AAM323" s="3"/>
      <c r="AAN323" s="3"/>
      <c r="AAO323" s="3"/>
      <c r="AAP323" s="3"/>
      <c r="AAQ323" s="3"/>
      <c r="AAR323" s="3"/>
      <c r="AAS323" s="3"/>
      <c r="AAT323" s="3"/>
      <c r="AAU323" s="3"/>
      <c r="AAV323" s="3"/>
      <c r="AAW323" s="3"/>
      <c r="AAX323" s="3"/>
      <c r="AAY323" s="3"/>
      <c r="AAZ323" s="3"/>
      <c r="ABA323" s="3"/>
      <c r="ABB323" s="3"/>
      <c r="ABC323" s="3"/>
      <c r="ABD323" s="3"/>
      <c r="ABE323" s="3"/>
      <c r="ABF323" s="3"/>
      <c r="ABG323" s="3"/>
      <c r="ABH323" s="3"/>
      <c r="ABI323" s="3"/>
      <c r="ABJ323" s="3"/>
      <c r="ABK323" s="3"/>
      <c r="ABL323" s="3"/>
      <c r="ABM323" s="3"/>
      <c r="ABN323" s="3"/>
      <c r="ABO323" s="3"/>
      <c r="ABP323" s="3"/>
      <c r="ABQ323" s="3"/>
      <c r="ABR323" s="3"/>
      <c r="ABS323" s="3"/>
      <c r="ABT323" s="3"/>
      <c r="ABU323" s="3"/>
      <c r="ABV323" s="3"/>
      <c r="ABW323" s="3"/>
      <c r="ABX323" s="3"/>
      <c r="ABY323" s="3"/>
      <c r="ABZ323" s="3"/>
      <c r="ACA323" s="3"/>
      <c r="ACB323" s="3"/>
      <c r="ACC323" s="3"/>
      <c r="ACD323" s="3"/>
      <c r="ACE323" s="3"/>
      <c r="ACF323" s="3"/>
      <c r="ACG323" s="3"/>
      <c r="ACH323" s="3"/>
      <c r="ACI323" s="3"/>
      <c r="ACJ323" s="3"/>
      <c r="ACK323" s="3"/>
      <c r="ACL323" s="3"/>
      <c r="ACM323" s="3"/>
      <c r="ACN323" s="3"/>
      <c r="ACO323" s="3"/>
      <c r="ACP323" s="3"/>
      <c r="ACQ323" s="3"/>
      <c r="ACR323" s="3"/>
      <c r="ACS323" s="3"/>
      <c r="ACT323" s="3"/>
      <c r="ACU323" s="3"/>
      <c r="ACV323" s="3"/>
      <c r="ACW323" s="3"/>
      <c r="ACX323" s="3"/>
      <c r="ACY323" s="3"/>
      <c r="ACZ323" s="3"/>
      <c r="ADA323" s="3"/>
      <c r="ADB323" s="3"/>
      <c r="ADC323" s="3"/>
      <c r="ADD323" s="3"/>
      <c r="ADE323" s="3"/>
      <c r="ADF323" s="3"/>
      <c r="ADG323" s="3"/>
      <c r="ADH323" s="3"/>
      <c r="ADI323" s="3"/>
      <c r="ADJ323" s="3"/>
      <c r="ADK323" s="3"/>
      <c r="ADL323" s="3"/>
      <c r="ADM323" s="3"/>
      <c r="ADN323" s="3"/>
      <c r="ADO323" s="3"/>
      <c r="ADP323" s="3"/>
      <c r="ADQ323" s="3"/>
      <c r="ADR323" s="3"/>
      <c r="ADS323" s="3"/>
      <c r="ADT323" s="3"/>
      <c r="ADU323" s="3"/>
      <c r="ADV323" s="3"/>
      <c r="ADW323" s="3"/>
      <c r="ADX323" s="3"/>
      <c r="ADY323" s="3"/>
      <c r="ADZ323" s="3"/>
      <c r="AEA323" s="3"/>
      <c r="AEB323" s="3"/>
      <c r="AEC323" s="3"/>
      <c r="AED323" s="3"/>
      <c r="AEE323" s="3"/>
      <c r="AEF323" s="3"/>
      <c r="AEG323" s="3"/>
      <c r="AEH323" s="3"/>
      <c r="AEI323" s="3"/>
      <c r="AEJ323" s="3"/>
      <c r="AEK323" s="3"/>
      <c r="AEL323" s="3"/>
      <c r="AEM323" s="3"/>
      <c r="AEN323" s="3"/>
      <c r="AEO323" s="3"/>
      <c r="AEP323" s="3"/>
      <c r="AEQ323" s="3"/>
      <c r="AER323" s="3"/>
      <c r="AES323" s="3"/>
      <c r="AET323" s="3"/>
      <c r="AEU323" s="3"/>
      <c r="AEV323" s="3"/>
      <c r="AEW323" s="3"/>
      <c r="AEX323" s="3"/>
      <c r="AEY323" s="3"/>
      <c r="AEZ323" s="3"/>
      <c r="AFA323" s="3"/>
      <c r="AFB323" s="3"/>
      <c r="AFC323" s="3"/>
      <c r="AFD323" s="3"/>
      <c r="AFE323" s="3"/>
      <c r="AFF323" s="3"/>
      <c r="AFG323" s="3"/>
      <c r="AFH323" s="3"/>
      <c r="AFI323" s="3"/>
      <c r="AFJ323" s="3"/>
      <c r="AFK323" s="3"/>
      <c r="AFL323" s="3"/>
      <c r="AFM323" s="3"/>
      <c r="AFN323" s="3"/>
      <c r="AFO323" s="3"/>
      <c r="AFP323" s="3"/>
      <c r="AFQ323" s="3"/>
      <c r="AFR323" s="3"/>
      <c r="AFS323" s="3"/>
      <c r="AFT323" s="3"/>
      <c r="AFU323" s="3"/>
      <c r="AFV323" s="3"/>
      <c r="AFW323" s="3"/>
      <c r="AFX323" s="3"/>
      <c r="AFY323" s="3"/>
      <c r="AFZ323" s="3"/>
      <c r="AGA323" s="3"/>
      <c r="AGB323" s="3"/>
      <c r="AGC323" s="3"/>
      <c r="AGD323" s="3"/>
      <c r="AGE323" s="3"/>
      <c r="AGF323" s="3"/>
      <c r="AGG323" s="3"/>
      <c r="AGH323" s="3"/>
      <c r="AGI323" s="3"/>
      <c r="AGJ323" s="3"/>
      <c r="AGK323" s="3"/>
      <c r="AGL323" s="3"/>
      <c r="AGM323" s="3"/>
      <c r="AGN323" s="3"/>
      <c r="AGO323" s="3"/>
      <c r="AGP323" s="3"/>
      <c r="AGQ323" s="3"/>
      <c r="AGR323" s="3"/>
      <c r="AGS323" s="3"/>
      <c r="AGT323" s="3"/>
      <c r="AGU323" s="3"/>
      <c r="AGV323" s="3"/>
      <c r="AGW323" s="3"/>
      <c r="AGX323" s="3"/>
      <c r="AGY323" s="3"/>
      <c r="AGZ323" s="3"/>
      <c r="AHA323" s="3"/>
      <c r="AHB323" s="3"/>
      <c r="AHC323" s="3"/>
      <c r="AHD323" s="3"/>
      <c r="AHE323" s="3"/>
      <c r="AHF323" s="3"/>
      <c r="AHG323" s="3"/>
      <c r="AHH323" s="3"/>
      <c r="AHI323" s="3"/>
      <c r="AHJ323" s="3"/>
      <c r="AHK323" s="3"/>
      <c r="AHL323" s="3"/>
      <c r="AHM323" s="3"/>
      <c r="AHN323" s="3"/>
      <c r="AHO323" s="3"/>
      <c r="AHP323" s="3"/>
      <c r="AHQ323" s="3"/>
      <c r="AHR323" s="3"/>
      <c r="AHS323" s="3"/>
      <c r="AHT323" s="3"/>
      <c r="AHU323" s="3"/>
      <c r="AHV323" s="3"/>
      <c r="AHW323" s="3"/>
      <c r="AHX323" s="3"/>
      <c r="AHY323" s="3"/>
      <c r="AHZ323" s="3"/>
      <c r="AIA323" s="3"/>
      <c r="AIB323" s="3"/>
      <c r="AIC323" s="3"/>
      <c r="AID323" s="3"/>
      <c r="AIE323" s="3"/>
      <c r="AIF323" s="3"/>
      <c r="AIG323" s="3"/>
      <c r="AIH323" s="3"/>
      <c r="AII323" s="3"/>
      <c r="AIJ323" s="3"/>
      <c r="AIK323" s="3"/>
      <c r="AIL323" s="3"/>
      <c r="AIM323" s="3"/>
      <c r="AIN323" s="3"/>
      <c r="AIO323" s="3"/>
      <c r="AIP323" s="3"/>
      <c r="AIQ323" s="3"/>
      <c r="AIR323" s="3"/>
      <c r="AIS323" s="3"/>
      <c r="AIT323" s="3"/>
      <c r="AIU323" s="3"/>
      <c r="AIV323" s="3"/>
      <c r="AIW323" s="3"/>
      <c r="AIX323" s="3"/>
      <c r="AIY323" s="3"/>
      <c r="AIZ323" s="3"/>
      <c r="AJA323" s="3"/>
      <c r="AJB323" s="3"/>
      <c r="AJC323" s="3"/>
      <c r="AJD323" s="3"/>
      <c r="AJE323" s="3"/>
      <c r="AJF323" s="3"/>
      <c r="AJG323" s="3"/>
      <c r="AJH323" s="3"/>
      <c r="AJI323" s="3"/>
      <c r="AJJ323" s="3"/>
      <c r="AJK323" s="3"/>
      <c r="AJL323" s="3"/>
      <c r="AJM323" s="3"/>
      <c r="AJN323" s="3"/>
      <c r="AJO323" s="3"/>
      <c r="AJP323" s="3"/>
      <c r="AJQ323" s="3"/>
      <c r="AJR323" s="3"/>
      <c r="AJS323" s="3"/>
      <c r="AJT323" s="3"/>
      <c r="AJU323" s="3"/>
      <c r="AJV323" s="3"/>
      <c r="AJW323" s="3"/>
      <c r="AJX323" s="3"/>
    </row>
    <row r="324" spans="1:960" ht="16.5" hidden="1" customHeight="1" x14ac:dyDescent="0.25">
      <c r="A324" s="431"/>
      <c r="B324" s="449"/>
      <c r="C324" s="436" t="s">
        <v>214</v>
      </c>
      <c r="D324" s="438">
        <f>C97+C144+C156+C174</f>
        <v>1860079.58</v>
      </c>
      <c r="E324" s="436" t="s">
        <v>214</v>
      </c>
      <c r="F324" s="438">
        <f>C187+C208+C215</f>
        <v>0</v>
      </c>
      <c r="G324" s="436" t="s">
        <v>214</v>
      </c>
      <c r="H324" s="438">
        <f t="shared" si="127"/>
        <v>1860079.58</v>
      </c>
      <c r="I324" s="433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  <c r="X324" s="264"/>
      <c r="Y324" s="264"/>
      <c r="Z324" s="264"/>
      <c r="AA324" s="264"/>
      <c r="AB324" s="264"/>
      <c r="AC324" s="264"/>
      <c r="AD324" s="264"/>
      <c r="AE324" s="264"/>
      <c r="AF324" s="264"/>
      <c r="AG324" s="264"/>
      <c r="AH324" s="264"/>
      <c r="AI324" s="264"/>
      <c r="AJ324" s="264"/>
      <c r="AK324" s="264"/>
      <c r="AL324" s="264"/>
      <c r="AM324" s="264"/>
      <c r="AN324" s="264"/>
      <c r="AO324" s="264"/>
      <c r="AP324" s="264"/>
      <c r="AQ324" s="264"/>
      <c r="AR324" s="264"/>
      <c r="AS324" s="264"/>
      <c r="AT324" s="264"/>
      <c r="AU324" s="264"/>
      <c r="AV324" s="264"/>
      <c r="AW324" s="264"/>
      <c r="AX324" s="264"/>
      <c r="AY324" s="264"/>
      <c r="AZ324" s="264"/>
      <c r="BA324" s="265"/>
      <c r="BB324" s="265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  <c r="IV324" s="3"/>
      <c r="IW324" s="3"/>
      <c r="IX324" s="3"/>
      <c r="IY324" s="3"/>
      <c r="IZ324" s="3"/>
      <c r="JA324" s="3"/>
      <c r="JB324" s="3"/>
      <c r="JC324" s="3"/>
      <c r="JD324" s="3"/>
      <c r="JE324" s="3"/>
      <c r="JF324" s="3"/>
      <c r="JG324" s="3"/>
      <c r="JH324" s="3"/>
      <c r="JI324" s="3"/>
      <c r="JJ324" s="3"/>
      <c r="JK324" s="3"/>
      <c r="JL324" s="3"/>
      <c r="JM324" s="3"/>
      <c r="JN324" s="3"/>
      <c r="JO324" s="3"/>
      <c r="JP324" s="3"/>
      <c r="JQ324" s="3"/>
      <c r="JR324" s="3"/>
      <c r="JS324" s="3"/>
      <c r="JT324" s="3"/>
      <c r="JU324" s="3"/>
      <c r="JV324" s="3"/>
      <c r="JW324" s="3"/>
      <c r="JX324" s="3"/>
      <c r="JY324" s="3"/>
      <c r="JZ324" s="3"/>
      <c r="KA324" s="3"/>
      <c r="KB324" s="3"/>
      <c r="KC324" s="3"/>
      <c r="KD324" s="3"/>
      <c r="KE324" s="3"/>
      <c r="KF324" s="3"/>
      <c r="KG324" s="3"/>
      <c r="KH324" s="3"/>
      <c r="KI324" s="3"/>
      <c r="KJ324" s="3"/>
      <c r="KK324" s="3"/>
      <c r="KL324" s="3"/>
      <c r="KM324" s="3"/>
      <c r="KN324" s="3"/>
      <c r="KO324" s="3"/>
      <c r="KP324" s="3"/>
      <c r="KQ324" s="3"/>
      <c r="KR324" s="3"/>
      <c r="KS324" s="3"/>
      <c r="KT324" s="3"/>
      <c r="KU324" s="3"/>
      <c r="KV324" s="3"/>
      <c r="KW324" s="3"/>
      <c r="KX324" s="3"/>
      <c r="KY324" s="3"/>
      <c r="KZ324" s="3"/>
      <c r="LA324" s="3"/>
      <c r="LB324" s="3"/>
      <c r="LC324" s="3"/>
      <c r="LD324" s="3"/>
      <c r="LE324" s="3"/>
      <c r="LF324" s="3"/>
      <c r="LG324" s="3"/>
      <c r="LH324" s="3"/>
      <c r="LI324" s="3"/>
      <c r="LJ324" s="3"/>
      <c r="LK324" s="3"/>
      <c r="LL324" s="3"/>
      <c r="LM324" s="3"/>
      <c r="LN324" s="3"/>
      <c r="LO324" s="3"/>
      <c r="LP324" s="3"/>
      <c r="LQ324" s="3"/>
      <c r="LR324" s="3"/>
      <c r="LS324" s="3"/>
      <c r="LT324" s="3"/>
      <c r="LU324" s="3"/>
      <c r="LV324" s="3"/>
      <c r="LW324" s="3"/>
      <c r="LX324" s="3"/>
      <c r="LY324" s="3"/>
      <c r="LZ324" s="3"/>
      <c r="MA324" s="3"/>
      <c r="MB324" s="3"/>
      <c r="MC324" s="3"/>
      <c r="MD324" s="3"/>
      <c r="ME324" s="3"/>
      <c r="MF324" s="3"/>
      <c r="MG324" s="3"/>
      <c r="MH324" s="3"/>
      <c r="MI324" s="3"/>
      <c r="MJ324" s="3"/>
      <c r="MK324" s="3"/>
      <c r="ML324" s="3"/>
      <c r="MM324" s="3"/>
      <c r="MN324" s="3"/>
      <c r="MO324" s="3"/>
      <c r="MP324" s="3"/>
      <c r="MQ324" s="3"/>
      <c r="MR324" s="3"/>
      <c r="MS324" s="3"/>
      <c r="MT324" s="3"/>
      <c r="MU324" s="3"/>
      <c r="MV324" s="3"/>
      <c r="MW324" s="3"/>
      <c r="MX324" s="3"/>
      <c r="MY324" s="3"/>
      <c r="MZ324" s="3"/>
      <c r="NA324" s="3"/>
      <c r="NB324" s="3"/>
      <c r="NC324" s="3"/>
      <c r="ND324" s="3"/>
      <c r="NE324" s="3"/>
      <c r="NF324" s="3"/>
      <c r="NG324" s="3"/>
      <c r="NH324" s="3"/>
      <c r="NI324" s="3"/>
      <c r="NJ324" s="3"/>
      <c r="NK324" s="3"/>
      <c r="NL324" s="3"/>
      <c r="NM324" s="3"/>
      <c r="NN324" s="3"/>
      <c r="NO324" s="3"/>
      <c r="NP324" s="3"/>
      <c r="NQ324" s="3"/>
      <c r="NR324" s="3"/>
      <c r="NS324" s="3"/>
      <c r="NT324" s="3"/>
      <c r="NU324" s="3"/>
      <c r="NV324" s="3"/>
      <c r="NW324" s="3"/>
      <c r="NX324" s="3"/>
      <c r="NY324" s="3"/>
      <c r="NZ324" s="3"/>
      <c r="OA324" s="3"/>
      <c r="OB324" s="3"/>
      <c r="OC324" s="3"/>
      <c r="OD324" s="3"/>
      <c r="OE324" s="3"/>
      <c r="OF324" s="3"/>
      <c r="OG324" s="3"/>
      <c r="OH324" s="3"/>
      <c r="OI324" s="3"/>
      <c r="OJ324" s="3"/>
      <c r="OK324" s="3"/>
      <c r="OL324" s="3"/>
      <c r="OM324" s="3"/>
      <c r="ON324" s="3"/>
      <c r="OO324" s="3"/>
      <c r="OP324" s="3"/>
      <c r="OQ324" s="3"/>
      <c r="OR324" s="3"/>
      <c r="OS324" s="3"/>
      <c r="OT324" s="3"/>
      <c r="OU324" s="3"/>
      <c r="OV324" s="3"/>
      <c r="OW324" s="3"/>
      <c r="OX324" s="3"/>
      <c r="OY324" s="3"/>
      <c r="OZ324" s="3"/>
      <c r="PA324" s="3"/>
      <c r="PB324" s="3"/>
      <c r="PC324" s="3"/>
      <c r="PD324" s="3"/>
      <c r="PE324" s="3"/>
      <c r="PF324" s="3"/>
      <c r="PG324" s="3"/>
      <c r="PH324" s="3"/>
      <c r="PI324" s="3"/>
      <c r="PJ324" s="3"/>
      <c r="PK324" s="3"/>
      <c r="PL324" s="3"/>
      <c r="PM324" s="3"/>
      <c r="PN324" s="3"/>
      <c r="PO324" s="3"/>
      <c r="PP324" s="3"/>
      <c r="PQ324" s="3"/>
      <c r="PR324" s="3"/>
      <c r="PS324" s="3"/>
      <c r="PT324" s="3"/>
      <c r="PU324" s="3"/>
      <c r="PV324" s="3"/>
      <c r="PW324" s="3"/>
      <c r="PX324" s="3"/>
      <c r="PY324" s="3"/>
      <c r="PZ324" s="3"/>
      <c r="QA324" s="3"/>
      <c r="QB324" s="3"/>
      <c r="QC324" s="3"/>
      <c r="QD324" s="3"/>
      <c r="QE324" s="3"/>
      <c r="QF324" s="3"/>
      <c r="QG324" s="3"/>
      <c r="QH324" s="3"/>
      <c r="QI324" s="3"/>
      <c r="QJ324" s="3"/>
      <c r="QK324" s="3"/>
      <c r="QL324" s="3"/>
      <c r="QM324" s="3"/>
      <c r="QN324" s="3"/>
      <c r="QO324" s="3"/>
      <c r="QP324" s="3"/>
      <c r="QQ324" s="3"/>
      <c r="QR324" s="3"/>
      <c r="QS324" s="3"/>
      <c r="QT324" s="3"/>
      <c r="QU324" s="3"/>
      <c r="QV324" s="3"/>
      <c r="QW324" s="3"/>
      <c r="QX324" s="3"/>
      <c r="QY324" s="3"/>
      <c r="QZ324" s="3"/>
      <c r="RA324" s="3"/>
      <c r="RB324" s="3"/>
      <c r="RC324" s="3"/>
      <c r="RD324" s="3"/>
      <c r="RE324" s="3"/>
      <c r="RF324" s="3"/>
      <c r="RG324" s="3"/>
      <c r="RH324" s="3"/>
      <c r="RI324" s="3"/>
      <c r="RJ324" s="3"/>
      <c r="RK324" s="3"/>
      <c r="RL324" s="3"/>
      <c r="RM324" s="3"/>
      <c r="RN324" s="3"/>
      <c r="RO324" s="3"/>
      <c r="RP324" s="3"/>
      <c r="RQ324" s="3"/>
      <c r="RR324" s="3"/>
      <c r="RS324" s="3"/>
      <c r="RT324" s="3"/>
      <c r="RU324" s="3"/>
      <c r="RV324" s="3"/>
      <c r="RW324" s="3"/>
      <c r="RX324" s="3"/>
      <c r="RY324" s="3"/>
      <c r="RZ324" s="3"/>
      <c r="SA324" s="3"/>
      <c r="SB324" s="3"/>
      <c r="SC324" s="3"/>
      <c r="SD324" s="3"/>
      <c r="SE324" s="3"/>
      <c r="SF324" s="3"/>
      <c r="SG324" s="3"/>
      <c r="SH324" s="3"/>
      <c r="SI324" s="3"/>
      <c r="SJ324" s="3"/>
      <c r="SK324" s="3"/>
      <c r="SL324" s="3"/>
      <c r="SM324" s="3"/>
      <c r="SN324" s="3"/>
      <c r="SO324" s="3"/>
      <c r="SP324" s="3"/>
      <c r="SQ324" s="3"/>
      <c r="SR324" s="3"/>
      <c r="SS324" s="3"/>
      <c r="ST324" s="3"/>
      <c r="SU324" s="3"/>
      <c r="SV324" s="3"/>
      <c r="SW324" s="3"/>
      <c r="SX324" s="3"/>
      <c r="SY324" s="3"/>
      <c r="SZ324" s="3"/>
      <c r="TA324" s="3"/>
      <c r="TB324" s="3"/>
      <c r="TC324" s="3"/>
      <c r="TD324" s="3"/>
      <c r="TE324" s="3"/>
      <c r="TF324" s="3"/>
      <c r="TG324" s="3"/>
      <c r="TH324" s="3"/>
      <c r="TI324" s="3"/>
      <c r="TJ324" s="3"/>
      <c r="TK324" s="3"/>
      <c r="TL324" s="3"/>
      <c r="TM324" s="3"/>
      <c r="TN324" s="3"/>
      <c r="TO324" s="3"/>
      <c r="TP324" s="3"/>
      <c r="TQ324" s="3"/>
      <c r="TR324" s="3"/>
      <c r="TS324" s="3"/>
      <c r="TT324" s="3"/>
      <c r="TU324" s="3"/>
      <c r="TV324" s="3"/>
      <c r="TW324" s="3"/>
      <c r="TX324" s="3"/>
      <c r="TY324" s="3"/>
      <c r="TZ324" s="3"/>
      <c r="UA324" s="3"/>
      <c r="UB324" s="3"/>
      <c r="UC324" s="3"/>
      <c r="UD324" s="3"/>
      <c r="UE324" s="3"/>
      <c r="UF324" s="3"/>
      <c r="UG324" s="3"/>
      <c r="UH324" s="3"/>
      <c r="UI324" s="3"/>
      <c r="UJ324" s="3"/>
      <c r="UK324" s="3"/>
      <c r="UL324" s="3"/>
      <c r="UM324" s="3"/>
      <c r="UN324" s="3"/>
      <c r="UO324" s="3"/>
      <c r="UP324" s="3"/>
      <c r="UQ324" s="3"/>
      <c r="UR324" s="3"/>
      <c r="US324" s="3"/>
      <c r="UT324" s="3"/>
      <c r="UU324" s="3"/>
      <c r="UV324" s="3"/>
      <c r="UW324" s="3"/>
      <c r="UX324" s="3"/>
      <c r="UY324" s="3"/>
      <c r="UZ324" s="3"/>
      <c r="VA324" s="3"/>
      <c r="VB324" s="3"/>
      <c r="VC324" s="3"/>
      <c r="VD324" s="3"/>
      <c r="VE324" s="3"/>
      <c r="VF324" s="3"/>
      <c r="VG324" s="3"/>
      <c r="VH324" s="3"/>
      <c r="VI324" s="3"/>
      <c r="VJ324" s="3"/>
      <c r="VK324" s="3"/>
      <c r="VL324" s="3"/>
      <c r="VM324" s="3"/>
      <c r="VN324" s="3"/>
      <c r="VO324" s="3"/>
      <c r="VP324" s="3"/>
      <c r="VQ324" s="3"/>
      <c r="VR324" s="3"/>
      <c r="VS324" s="3"/>
      <c r="VT324" s="3"/>
      <c r="VU324" s="3"/>
      <c r="VV324" s="3"/>
      <c r="VW324" s="3"/>
      <c r="VX324" s="3"/>
      <c r="VY324" s="3"/>
      <c r="VZ324" s="3"/>
      <c r="WA324" s="3"/>
      <c r="WB324" s="3"/>
      <c r="WC324" s="3"/>
      <c r="WD324" s="3"/>
      <c r="WE324" s="3"/>
      <c r="WF324" s="3"/>
      <c r="WG324" s="3"/>
      <c r="WH324" s="3"/>
      <c r="WI324" s="3"/>
      <c r="WJ324" s="3"/>
      <c r="WK324" s="3"/>
      <c r="WL324" s="3"/>
      <c r="WM324" s="3"/>
      <c r="WN324" s="3"/>
      <c r="WO324" s="3"/>
      <c r="WP324" s="3"/>
      <c r="WQ324" s="3"/>
      <c r="WR324" s="3"/>
      <c r="WS324" s="3"/>
      <c r="WT324" s="3"/>
      <c r="WU324" s="3"/>
      <c r="WV324" s="3"/>
      <c r="WW324" s="3"/>
      <c r="WX324" s="3"/>
      <c r="WY324" s="3"/>
      <c r="WZ324" s="3"/>
      <c r="XA324" s="3"/>
      <c r="XB324" s="3"/>
      <c r="XC324" s="3"/>
      <c r="XD324" s="3"/>
      <c r="XE324" s="3"/>
      <c r="XF324" s="3"/>
      <c r="XG324" s="3"/>
      <c r="XH324" s="3"/>
      <c r="XI324" s="3"/>
      <c r="XJ324" s="3"/>
      <c r="XK324" s="3"/>
      <c r="XL324" s="3"/>
      <c r="XM324" s="3"/>
      <c r="XN324" s="3"/>
      <c r="XO324" s="3"/>
      <c r="XP324" s="3"/>
      <c r="XQ324" s="3"/>
      <c r="XR324" s="3"/>
      <c r="XS324" s="3"/>
      <c r="XT324" s="3"/>
      <c r="XU324" s="3"/>
      <c r="XV324" s="3"/>
      <c r="XW324" s="3"/>
      <c r="XX324" s="3"/>
      <c r="XY324" s="3"/>
      <c r="XZ324" s="3"/>
      <c r="YA324" s="3"/>
      <c r="YB324" s="3"/>
      <c r="YC324" s="3"/>
      <c r="YD324" s="3"/>
      <c r="YE324" s="3"/>
      <c r="YF324" s="3"/>
      <c r="YG324" s="3"/>
      <c r="YH324" s="3"/>
      <c r="YI324" s="3"/>
      <c r="YJ324" s="3"/>
      <c r="YK324" s="3"/>
      <c r="YL324" s="3"/>
      <c r="YM324" s="3"/>
      <c r="YN324" s="3"/>
      <c r="YO324" s="3"/>
      <c r="YP324" s="3"/>
      <c r="YQ324" s="3"/>
      <c r="YR324" s="3"/>
      <c r="YS324" s="3"/>
      <c r="YT324" s="3"/>
      <c r="YU324" s="3"/>
      <c r="YV324" s="3"/>
      <c r="YW324" s="3"/>
      <c r="YX324" s="3"/>
      <c r="YY324" s="3"/>
      <c r="YZ324" s="3"/>
      <c r="ZA324" s="3"/>
      <c r="ZB324" s="3"/>
      <c r="ZC324" s="3"/>
      <c r="ZD324" s="3"/>
      <c r="ZE324" s="3"/>
      <c r="ZF324" s="3"/>
      <c r="ZG324" s="3"/>
      <c r="ZH324" s="3"/>
      <c r="ZI324" s="3"/>
      <c r="ZJ324" s="3"/>
      <c r="ZK324" s="3"/>
      <c r="ZL324" s="3"/>
      <c r="ZM324" s="3"/>
      <c r="ZN324" s="3"/>
      <c r="ZO324" s="3"/>
      <c r="ZP324" s="3"/>
      <c r="ZQ324" s="3"/>
      <c r="ZR324" s="3"/>
      <c r="ZS324" s="3"/>
      <c r="ZT324" s="3"/>
      <c r="ZU324" s="3"/>
      <c r="ZV324" s="3"/>
      <c r="ZW324" s="3"/>
      <c r="ZX324" s="3"/>
      <c r="ZY324" s="3"/>
      <c r="ZZ324" s="3"/>
      <c r="AAA324" s="3"/>
      <c r="AAB324" s="3"/>
      <c r="AAC324" s="3"/>
      <c r="AAD324" s="3"/>
      <c r="AAE324" s="3"/>
      <c r="AAF324" s="3"/>
      <c r="AAG324" s="3"/>
      <c r="AAH324" s="3"/>
      <c r="AAI324" s="3"/>
      <c r="AAJ324" s="3"/>
      <c r="AAK324" s="3"/>
      <c r="AAL324" s="3"/>
      <c r="AAM324" s="3"/>
      <c r="AAN324" s="3"/>
      <c r="AAO324" s="3"/>
      <c r="AAP324" s="3"/>
      <c r="AAQ324" s="3"/>
      <c r="AAR324" s="3"/>
      <c r="AAS324" s="3"/>
      <c r="AAT324" s="3"/>
      <c r="AAU324" s="3"/>
      <c r="AAV324" s="3"/>
      <c r="AAW324" s="3"/>
      <c r="AAX324" s="3"/>
      <c r="AAY324" s="3"/>
      <c r="AAZ324" s="3"/>
      <c r="ABA324" s="3"/>
      <c r="ABB324" s="3"/>
      <c r="ABC324" s="3"/>
      <c r="ABD324" s="3"/>
      <c r="ABE324" s="3"/>
      <c r="ABF324" s="3"/>
      <c r="ABG324" s="3"/>
      <c r="ABH324" s="3"/>
      <c r="ABI324" s="3"/>
      <c r="ABJ324" s="3"/>
      <c r="ABK324" s="3"/>
      <c r="ABL324" s="3"/>
      <c r="ABM324" s="3"/>
      <c r="ABN324" s="3"/>
      <c r="ABO324" s="3"/>
      <c r="ABP324" s="3"/>
      <c r="ABQ324" s="3"/>
      <c r="ABR324" s="3"/>
      <c r="ABS324" s="3"/>
      <c r="ABT324" s="3"/>
      <c r="ABU324" s="3"/>
      <c r="ABV324" s="3"/>
      <c r="ABW324" s="3"/>
      <c r="ABX324" s="3"/>
      <c r="ABY324" s="3"/>
      <c r="ABZ324" s="3"/>
      <c r="ACA324" s="3"/>
      <c r="ACB324" s="3"/>
      <c r="ACC324" s="3"/>
      <c r="ACD324" s="3"/>
      <c r="ACE324" s="3"/>
      <c r="ACF324" s="3"/>
      <c r="ACG324" s="3"/>
      <c r="ACH324" s="3"/>
      <c r="ACI324" s="3"/>
      <c r="ACJ324" s="3"/>
      <c r="ACK324" s="3"/>
      <c r="ACL324" s="3"/>
      <c r="ACM324" s="3"/>
      <c r="ACN324" s="3"/>
      <c r="ACO324" s="3"/>
      <c r="ACP324" s="3"/>
      <c r="ACQ324" s="3"/>
      <c r="ACR324" s="3"/>
      <c r="ACS324" s="3"/>
      <c r="ACT324" s="3"/>
      <c r="ACU324" s="3"/>
      <c r="ACV324" s="3"/>
      <c r="ACW324" s="3"/>
      <c r="ACX324" s="3"/>
      <c r="ACY324" s="3"/>
      <c r="ACZ324" s="3"/>
      <c r="ADA324" s="3"/>
      <c r="ADB324" s="3"/>
      <c r="ADC324" s="3"/>
      <c r="ADD324" s="3"/>
      <c r="ADE324" s="3"/>
      <c r="ADF324" s="3"/>
      <c r="ADG324" s="3"/>
      <c r="ADH324" s="3"/>
      <c r="ADI324" s="3"/>
      <c r="ADJ324" s="3"/>
      <c r="ADK324" s="3"/>
      <c r="ADL324" s="3"/>
      <c r="ADM324" s="3"/>
      <c r="ADN324" s="3"/>
      <c r="ADO324" s="3"/>
      <c r="ADP324" s="3"/>
      <c r="ADQ324" s="3"/>
      <c r="ADR324" s="3"/>
      <c r="ADS324" s="3"/>
      <c r="ADT324" s="3"/>
      <c r="ADU324" s="3"/>
      <c r="ADV324" s="3"/>
      <c r="ADW324" s="3"/>
      <c r="ADX324" s="3"/>
      <c r="ADY324" s="3"/>
      <c r="ADZ324" s="3"/>
      <c r="AEA324" s="3"/>
      <c r="AEB324" s="3"/>
      <c r="AEC324" s="3"/>
      <c r="AED324" s="3"/>
      <c r="AEE324" s="3"/>
      <c r="AEF324" s="3"/>
      <c r="AEG324" s="3"/>
      <c r="AEH324" s="3"/>
      <c r="AEI324" s="3"/>
      <c r="AEJ324" s="3"/>
      <c r="AEK324" s="3"/>
      <c r="AEL324" s="3"/>
      <c r="AEM324" s="3"/>
      <c r="AEN324" s="3"/>
      <c r="AEO324" s="3"/>
      <c r="AEP324" s="3"/>
      <c r="AEQ324" s="3"/>
      <c r="AER324" s="3"/>
      <c r="AES324" s="3"/>
      <c r="AET324" s="3"/>
      <c r="AEU324" s="3"/>
      <c r="AEV324" s="3"/>
      <c r="AEW324" s="3"/>
      <c r="AEX324" s="3"/>
      <c r="AEY324" s="3"/>
      <c r="AEZ324" s="3"/>
      <c r="AFA324" s="3"/>
      <c r="AFB324" s="3"/>
      <c r="AFC324" s="3"/>
      <c r="AFD324" s="3"/>
      <c r="AFE324" s="3"/>
      <c r="AFF324" s="3"/>
      <c r="AFG324" s="3"/>
      <c r="AFH324" s="3"/>
      <c r="AFI324" s="3"/>
      <c r="AFJ324" s="3"/>
      <c r="AFK324" s="3"/>
      <c r="AFL324" s="3"/>
      <c r="AFM324" s="3"/>
      <c r="AFN324" s="3"/>
      <c r="AFO324" s="3"/>
      <c r="AFP324" s="3"/>
      <c r="AFQ324" s="3"/>
      <c r="AFR324" s="3"/>
      <c r="AFS324" s="3"/>
      <c r="AFT324" s="3"/>
      <c r="AFU324" s="3"/>
      <c r="AFV324" s="3"/>
      <c r="AFW324" s="3"/>
      <c r="AFX324" s="3"/>
      <c r="AFY324" s="3"/>
      <c r="AFZ324" s="3"/>
      <c r="AGA324" s="3"/>
      <c r="AGB324" s="3"/>
      <c r="AGC324" s="3"/>
      <c r="AGD324" s="3"/>
      <c r="AGE324" s="3"/>
      <c r="AGF324" s="3"/>
      <c r="AGG324" s="3"/>
      <c r="AGH324" s="3"/>
      <c r="AGI324" s="3"/>
      <c r="AGJ324" s="3"/>
      <c r="AGK324" s="3"/>
      <c r="AGL324" s="3"/>
      <c r="AGM324" s="3"/>
      <c r="AGN324" s="3"/>
      <c r="AGO324" s="3"/>
      <c r="AGP324" s="3"/>
      <c r="AGQ324" s="3"/>
      <c r="AGR324" s="3"/>
      <c r="AGS324" s="3"/>
      <c r="AGT324" s="3"/>
      <c r="AGU324" s="3"/>
      <c r="AGV324" s="3"/>
      <c r="AGW324" s="3"/>
      <c r="AGX324" s="3"/>
      <c r="AGY324" s="3"/>
      <c r="AGZ324" s="3"/>
      <c r="AHA324" s="3"/>
      <c r="AHB324" s="3"/>
      <c r="AHC324" s="3"/>
      <c r="AHD324" s="3"/>
      <c r="AHE324" s="3"/>
      <c r="AHF324" s="3"/>
      <c r="AHG324" s="3"/>
      <c r="AHH324" s="3"/>
      <c r="AHI324" s="3"/>
      <c r="AHJ324" s="3"/>
      <c r="AHK324" s="3"/>
      <c r="AHL324" s="3"/>
      <c r="AHM324" s="3"/>
      <c r="AHN324" s="3"/>
      <c r="AHO324" s="3"/>
      <c r="AHP324" s="3"/>
      <c r="AHQ324" s="3"/>
      <c r="AHR324" s="3"/>
      <c r="AHS324" s="3"/>
      <c r="AHT324" s="3"/>
      <c r="AHU324" s="3"/>
      <c r="AHV324" s="3"/>
      <c r="AHW324" s="3"/>
      <c r="AHX324" s="3"/>
      <c r="AHY324" s="3"/>
      <c r="AHZ324" s="3"/>
      <c r="AIA324" s="3"/>
      <c r="AIB324" s="3"/>
      <c r="AIC324" s="3"/>
      <c r="AID324" s="3"/>
      <c r="AIE324" s="3"/>
      <c r="AIF324" s="3"/>
      <c r="AIG324" s="3"/>
      <c r="AIH324" s="3"/>
      <c r="AII324" s="3"/>
      <c r="AIJ324" s="3"/>
      <c r="AIK324" s="3"/>
      <c r="AIL324" s="3"/>
      <c r="AIM324" s="3"/>
      <c r="AIN324" s="3"/>
      <c r="AIO324" s="3"/>
      <c r="AIP324" s="3"/>
      <c r="AIQ324" s="3"/>
      <c r="AIR324" s="3"/>
      <c r="AIS324" s="3"/>
      <c r="AIT324" s="3"/>
      <c r="AIU324" s="3"/>
      <c r="AIV324" s="3"/>
      <c r="AIW324" s="3"/>
      <c r="AIX324" s="3"/>
      <c r="AIY324" s="3"/>
      <c r="AIZ324" s="3"/>
      <c r="AJA324" s="3"/>
      <c r="AJB324" s="3"/>
      <c r="AJC324" s="3"/>
      <c r="AJD324" s="3"/>
      <c r="AJE324" s="3"/>
      <c r="AJF324" s="3"/>
      <c r="AJG324" s="3"/>
      <c r="AJH324" s="3"/>
      <c r="AJI324" s="3"/>
      <c r="AJJ324" s="3"/>
      <c r="AJK324" s="3"/>
      <c r="AJL324" s="3"/>
      <c r="AJM324" s="3"/>
      <c r="AJN324" s="3"/>
      <c r="AJO324" s="3"/>
      <c r="AJP324" s="3"/>
      <c r="AJQ324" s="3"/>
      <c r="AJR324" s="3"/>
      <c r="AJS324" s="3"/>
      <c r="AJT324" s="3"/>
      <c r="AJU324" s="3"/>
      <c r="AJV324" s="3"/>
      <c r="AJW324" s="3"/>
      <c r="AJX324" s="3"/>
    </row>
    <row r="325" spans="1:960" ht="15.75" hidden="1" x14ac:dyDescent="0.25">
      <c r="A325" s="431"/>
      <c r="B325" s="450">
        <v>243</v>
      </c>
      <c r="C325" s="436" t="s">
        <v>215</v>
      </c>
      <c r="D325" s="438"/>
      <c r="E325" s="436" t="s">
        <v>215</v>
      </c>
      <c r="F325" s="438">
        <f>C227</f>
        <v>0</v>
      </c>
      <c r="G325" s="436" t="s">
        <v>215</v>
      </c>
      <c r="H325" s="438">
        <f t="shared" si="127"/>
        <v>243</v>
      </c>
      <c r="I325" s="449">
        <v>243</v>
      </c>
    </row>
    <row r="326" spans="1:960" ht="15.75" hidden="1" x14ac:dyDescent="0.25">
      <c r="A326" s="431"/>
      <c r="B326" s="449"/>
      <c r="C326" s="436" t="s">
        <v>216</v>
      </c>
      <c r="D326" s="438">
        <f>C109+C153+C163+C178</f>
        <v>3182097.33</v>
      </c>
      <c r="E326" s="436" t="s">
        <v>216</v>
      </c>
      <c r="F326" s="438">
        <f>C191+C210+C217+C238+C247</f>
        <v>563123.9</v>
      </c>
      <c r="G326" s="436" t="s">
        <v>216</v>
      </c>
      <c r="H326" s="438">
        <f t="shared" si="127"/>
        <v>3745221.23</v>
      </c>
      <c r="I326" s="433"/>
    </row>
    <row r="327" spans="1:960" ht="15.75" hidden="1" x14ac:dyDescent="0.25">
      <c r="A327" s="431"/>
      <c r="B327" s="449"/>
      <c r="C327" s="436" t="s">
        <v>217</v>
      </c>
      <c r="D327" s="438"/>
      <c r="E327" s="436" t="s">
        <v>217</v>
      </c>
      <c r="F327" s="438">
        <f>C233</f>
        <v>0</v>
      </c>
      <c r="G327" s="436" t="s">
        <v>217</v>
      </c>
      <c r="H327" s="438">
        <f t="shared" si="127"/>
        <v>0</v>
      </c>
      <c r="I327" s="449">
        <v>243</v>
      </c>
    </row>
    <row r="328" spans="1:960" ht="15.75" hidden="1" x14ac:dyDescent="0.25">
      <c r="A328" s="431"/>
      <c r="B328" s="449"/>
      <c r="C328" s="436">
        <v>228</v>
      </c>
      <c r="D328" s="438"/>
      <c r="E328" s="436">
        <v>228</v>
      </c>
      <c r="F328" s="438"/>
      <c r="G328" s="436">
        <v>228</v>
      </c>
      <c r="H328" s="438">
        <f t="shared" si="127"/>
        <v>0</v>
      </c>
      <c r="I328" s="433"/>
    </row>
    <row r="329" spans="1:960" ht="15.75" hidden="1" x14ac:dyDescent="0.25">
      <c r="A329" s="431"/>
      <c r="B329" s="449"/>
      <c r="C329" s="436">
        <v>290</v>
      </c>
      <c r="D329" s="438">
        <f>C122</f>
        <v>0</v>
      </c>
      <c r="E329" s="436">
        <v>290</v>
      </c>
      <c r="F329" s="438"/>
      <c r="G329" s="436">
        <v>290</v>
      </c>
      <c r="H329" s="438">
        <f t="shared" si="127"/>
        <v>0</v>
      </c>
      <c r="I329" s="433"/>
    </row>
    <row r="330" spans="1:960" ht="15.75" hidden="1" x14ac:dyDescent="0.25">
      <c r="A330" s="431"/>
      <c r="B330" s="449"/>
      <c r="C330" s="436">
        <v>310</v>
      </c>
      <c r="D330" s="438"/>
      <c r="E330" s="436">
        <v>310</v>
      </c>
      <c r="F330" s="438">
        <f>C196+C212+C220+C242+C251+C259</f>
        <v>0</v>
      </c>
      <c r="G330" s="436">
        <v>310</v>
      </c>
      <c r="H330" s="438">
        <f t="shared" si="127"/>
        <v>0</v>
      </c>
      <c r="I330" s="433"/>
    </row>
    <row r="331" spans="1:960" ht="15.75" hidden="1" x14ac:dyDescent="0.25">
      <c r="A331" s="431"/>
      <c r="B331" s="449"/>
      <c r="C331" s="436">
        <v>340</v>
      </c>
      <c r="D331" s="438">
        <f>C124</f>
        <v>0</v>
      </c>
      <c r="E331" s="436">
        <v>340</v>
      </c>
      <c r="F331" s="438"/>
      <c r="G331" s="436">
        <v>340</v>
      </c>
      <c r="H331" s="438">
        <f t="shared" si="127"/>
        <v>0</v>
      </c>
      <c r="I331" s="433"/>
    </row>
    <row r="332" spans="1:960" ht="15.75" hidden="1" x14ac:dyDescent="0.25">
      <c r="A332" s="431"/>
      <c r="B332" s="449"/>
      <c r="C332" s="436">
        <v>341</v>
      </c>
      <c r="D332" s="438">
        <f>C126</f>
        <v>20628.2</v>
      </c>
      <c r="E332" s="436">
        <v>341</v>
      </c>
      <c r="F332" s="438"/>
      <c r="G332" s="436">
        <v>341</v>
      </c>
      <c r="H332" s="438">
        <f t="shared" si="127"/>
        <v>20628.2</v>
      </c>
      <c r="I332" s="433"/>
    </row>
    <row r="333" spans="1:960" ht="15.75" hidden="1" x14ac:dyDescent="0.25">
      <c r="A333" s="431"/>
      <c r="B333" s="449"/>
      <c r="C333" s="436">
        <v>342</v>
      </c>
      <c r="D333" s="438">
        <f>C128</f>
        <v>0</v>
      </c>
      <c r="E333" s="436">
        <v>342</v>
      </c>
      <c r="F333" s="438"/>
      <c r="G333" s="436">
        <v>342</v>
      </c>
      <c r="H333" s="438">
        <f t="shared" si="127"/>
        <v>0</v>
      </c>
      <c r="I333" s="433"/>
    </row>
    <row r="334" spans="1:960" ht="15.75" hidden="1" x14ac:dyDescent="0.25">
      <c r="A334" s="452"/>
      <c r="B334" s="452"/>
      <c r="C334" s="436">
        <v>343</v>
      </c>
      <c r="D334" s="438">
        <f>C130</f>
        <v>2775</v>
      </c>
      <c r="E334" s="436">
        <v>343</v>
      </c>
      <c r="F334" s="438"/>
      <c r="G334" s="436">
        <v>343</v>
      </c>
      <c r="H334" s="438">
        <f t="shared" si="127"/>
        <v>2775</v>
      </c>
      <c r="I334" s="452"/>
    </row>
    <row r="335" spans="1:960" ht="15.75" hidden="1" x14ac:dyDescent="0.25">
      <c r="A335" s="452"/>
      <c r="B335" s="452"/>
      <c r="C335" s="436">
        <v>344</v>
      </c>
      <c r="D335" s="438">
        <f>C132</f>
        <v>70432</v>
      </c>
      <c r="E335" s="436">
        <v>344</v>
      </c>
      <c r="F335" s="438"/>
      <c r="G335" s="436">
        <v>344</v>
      </c>
      <c r="H335" s="438">
        <f t="shared" si="127"/>
        <v>70432</v>
      </c>
      <c r="I335" s="452"/>
    </row>
    <row r="336" spans="1:960" ht="15.75" hidden="1" x14ac:dyDescent="0.25">
      <c r="A336" s="452"/>
      <c r="B336" s="452"/>
      <c r="C336" s="436">
        <v>345</v>
      </c>
      <c r="D336" s="438">
        <f>C134</f>
        <v>127800</v>
      </c>
      <c r="E336" s="436">
        <v>345</v>
      </c>
      <c r="F336" s="438"/>
      <c r="G336" s="436">
        <v>345</v>
      </c>
      <c r="H336" s="438">
        <f t="shared" si="127"/>
        <v>127800</v>
      </c>
      <c r="I336" s="452"/>
    </row>
    <row r="337" spans="1:970" s="78" customFormat="1" ht="15.75" hidden="1" x14ac:dyDescent="0.25">
      <c r="A337" s="452"/>
      <c r="B337" s="452"/>
      <c r="C337" s="436">
        <v>346</v>
      </c>
      <c r="D337" s="438">
        <f>C136+C168+C181</f>
        <v>262430</v>
      </c>
      <c r="E337" s="436">
        <v>346</v>
      </c>
      <c r="F337" s="438">
        <f>C223+C244+C253+C262</f>
        <v>0</v>
      </c>
      <c r="G337" s="436">
        <v>346</v>
      </c>
      <c r="H337" s="438">
        <f t="shared" si="127"/>
        <v>262430</v>
      </c>
      <c r="I337" s="452"/>
      <c r="J337" s="469"/>
      <c r="K337" s="410"/>
      <c r="L337" s="410"/>
      <c r="M337" s="410"/>
      <c r="N337" s="318"/>
      <c r="O337" s="318"/>
      <c r="P337" s="318"/>
      <c r="Q337" s="318"/>
      <c r="R337" s="318"/>
      <c r="S337" s="318"/>
      <c r="T337" s="318"/>
      <c r="U337" s="318"/>
      <c r="V337" s="318"/>
      <c r="W337" s="318"/>
      <c r="X337" s="402"/>
      <c r="Y337" s="402"/>
      <c r="Z337" s="402"/>
      <c r="AA337" s="402"/>
      <c r="AB337" s="402"/>
      <c r="AC337" s="402"/>
      <c r="AD337" s="402"/>
      <c r="AE337" s="402"/>
      <c r="AF337" s="402"/>
      <c r="AG337" s="402"/>
      <c r="AH337" s="402"/>
      <c r="AI337" s="402"/>
      <c r="AJ337" s="402"/>
      <c r="AK337" s="402"/>
      <c r="AL337" s="402"/>
      <c r="AM337" s="402"/>
      <c r="AN337" s="402"/>
      <c r="AO337" s="402"/>
      <c r="AP337" s="402"/>
      <c r="AQ337" s="402"/>
      <c r="AR337" s="402"/>
      <c r="AS337" s="402"/>
      <c r="AT337" s="402"/>
      <c r="AU337" s="402"/>
      <c r="AV337" s="402"/>
      <c r="AW337" s="402"/>
      <c r="AX337" s="402"/>
      <c r="AY337" s="402"/>
      <c r="AZ337" s="402"/>
      <c r="BA337" s="404"/>
      <c r="BB337" s="404"/>
      <c r="BC337" s="77"/>
      <c r="BD337" s="77"/>
      <c r="BE337" s="77"/>
      <c r="BF337" s="77"/>
      <c r="BG337" s="77"/>
      <c r="BH337" s="77"/>
      <c r="BI337" s="77"/>
      <c r="BJ337" s="77"/>
      <c r="BK337" s="77"/>
      <c r="BL337" s="77"/>
      <c r="BM337" s="77"/>
      <c r="BN337" s="77"/>
      <c r="BO337" s="77"/>
      <c r="BP337" s="77"/>
      <c r="BQ337" s="77"/>
      <c r="BR337" s="77"/>
      <c r="BS337" s="77"/>
      <c r="BT337" s="77"/>
      <c r="BU337" s="77"/>
      <c r="BV337" s="77"/>
      <c r="BW337" s="77"/>
      <c r="BX337" s="77"/>
      <c r="BY337" s="77"/>
      <c r="BZ337" s="77"/>
      <c r="CA337" s="77"/>
      <c r="CB337" s="77"/>
      <c r="CC337" s="77"/>
      <c r="CD337" s="77"/>
      <c r="CE337" s="77"/>
      <c r="CF337" s="77"/>
      <c r="CG337" s="77"/>
      <c r="CH337" s="77"/>
      <c r="CI337" s="77"/>
      <c r="CJ337" s="77"/>
      <c r="CK337" s="77"/>
      <c r="CL337" s="77"/>
      <c r="CM337" s="77"/>
      <c r="CN337" s="77"/>
      <c r="CO337" s="77"/>
      <c r="CP337" s="77"/>
      <c r="CQ337" s="77"/>
      <c r="CR337" s="77"/>
      <c r="CS337" s="77"/>
      <c r="CT337" s="77"/>
      <c r="CU337" s="77"/>
      <c r="CV337" s="77"/>
      <c r="CW337" s="77"/>
      <c r="CX337" s="77"/>
      <c r="CY337" s="77"/>
      <c r="CZ337" s="77"/>
      <c r="DA337" s="77"/>
      <c r="DB337" s="77"/>
      <c r="DC337" s="77"/>
      <c r="DD337" s="77"/>
      <c r="DE337" s="77"/>
      <c r="DF337" s="77"/>
      <c r="DG337" s="77"/>
      <c r="DH337" s="77"/>
      <c r="DI337" s="77"/>
      <c r="DJ337" s="77"/>
      <c r="DK337" s="77"/>
      <c r="DL337" s="77"/>
      <c r="DM337" s="77"/>
      <c r="DN337" s="77"/>
      <c r="DO337" s="77"/>
      <c r="DP337" s="77"/>
      <c r="DQ337" s="77"/>
      <c r="DR337" s="77"/>
      <c r="DS337" s="77"/>
      <c r="DT337" s="77"/>
      <c r="DU337" s="77"/>
      <c r="DV337" s="77"/>
      <c r="DW337" s="77"/>
      <c r="DX337" s="77"/>
      <c r="DY337" s="77"/>
      <c r="DZ337" s="77"/>
      <c r="EA337" s="77"/>
      <c r="EB337" s="77"/>
      <c r="EC337" s="77"/>
      <c r="ED337" s="77"/>
      <c r="EE337" s="77"/>
      <c r="EF337" s="77"/>
      <c r="EG337" s="77"/>
      <c r="EH337" s="77"/>
      <c r="EI337" s="77"/>
      <c r="EJ337" s="77"/>
      <c r="EK337" s="77"/>
      <c r="EL337" s="77"/>
      <c r="EM337" s="77"/>
      <c r="EN337" s="77"/>
      <c r="EO337" s="77"/>
      <c r="EP337" s="77"/>
      <c r="EQ337" s="77"/>
      <c r="ER337" s="77"/>
      <c r="ES337" s="77"/>
      <c r="ET337" s="77"/>
      <c r="EU337" s="77"/>
      <c r="EV337" s="77"/>
      <c r="EW337" s="77"/>
      <c r="EX337" s="77"/>
      <c r="EY337" s="77"/>
      <c r="EZ337" s="77"/>
      <c r="FA337" s="77"/>
      <c r="FB337" s="77"/>
      <c r="FC337" s="77"/>
      <c r="FD337" s="77"/>
      <c r="FE337" s="77"/>
      <c r="FF337" s="77"/>
      <c r="FG337" s="77"/>
      <c r="FH337" s="77"/>
      <c r="FI337" s="77"/>
      <c r="FJ337" s="77"/>
      <c r="FK337" s="77"/>
      <c r="FL337" s="77"/>
      <c r="FM337" s="77"/>
      <c r="FN337" s="77"/>
      <c r="FO337" s="77"/>
      <c r="FP337" s="77"/>
      <c r="FQ337" s="77"/>
      <c r="FR337" s="77"/>
      <c r="FS337" s="77"/>
      <c r="FT337" s="77"/>
      <c r="FU337" s="77"/>
      <c r="FV337" s="77"/>
      <c r="FW337" s="77"/>
      <c r="FX337" s="77"/>
      <c r="FY337" s="77"/>
      <c r="FZ337" s="77"/>
      <c r="GA337" s="77"/>
      <c r="GB337" s="77"/>
      <c r="GC337" s="77"/>
      <c r="GD337" s="77"/>
      <c r="GE337" s="77"/>
      <c r="GF337" s="77"/>
      <c r="GG337" s="77"/>
      <c r="GH337" s="77"/>
      <c r="GI337" s="77"/>
      <c r="GJ337" s="77"/>
      <c r="GK337" s="77"/>
      <c r="GL337" s="77"/>
      <c r="GM337" s="77"/>
      <c r="GN337" s="77"/>
      <c r="GO337" s="77"/>
      <c r="GP337" s="77"/>
      <c r="GQ337" s="77"/>
      <c r="GR337" s="77"/>
      <c r="GS337" s="77"/>
      <c r="GT337" s="77"/>
      <c r="GU337" s="77"/>
      <c r="GV337" s="77"/>
      <c r="GW337" s="77"/>
      <c r="GX337" s="77"/>
      <c r="GY337" s="77"/>
      <c r="GZ337" s="77"/>
      <c r="HA337" s="77"/>
      <c r="HB337" s="77"/>
      <c r="HC337" s="77"/>
      <c r="HD337" s="77"/>
      <c r="HE337" s="77"/>
      <c r="HF337" s="77"/>
      <c r="HG337" s="77"/>
      <c r="HH337" s="77"/>
      <c r="HI337" s="77"/>
      <c r="HJ337" s="77"/>
      <c r="HK337" s="77"/>
      <c r="HL337" s="77"/>
      <c r="HM337" s="77"/>
      <c r="HN337" s="77"/>
      <c r="HO337" s="77"/>
      <c r="HP337" s="77"/>
      <c r="HQ337" s="77"/>
      <c r="HR337" s="77"/>
      <c r="HS337" s="77"/>
      <c r="HT337" s="77"/>
      <c r="HU337" s="77"/>
      <c r="HV337" s="77"/>
      <c r="HW337" s="77"/>
      <c r="HX337" s="77"/>
      <c r="HY337" s="77"/>
      <c r="HZ337" s="77"/>
      <c r="IA337" s="77"/>
      <c r="IB337" s="77"/>
      <c r="IC337" s="77"/>
      <c r="ID337" s="77"/>
      <c r="IE337" s="77"/>
      <c r="IF337" s="77"/>
      <c r="IG337" s="77"/>
      <c r="IH337" s="77"/>
      <c r="II337" s="77"/>
      <c r="IJ337" s="77"/>
      <c r="IK337" s="77"/>
      <c r="IL337" s="77"/>
      <c r="IM337" s="77"/>
      <c r="IN337" s="77"/>
      <c r="IO337" s="77"/>
      <c r="IP337" s="77"/>
      <c r="IQ337" s="77"/>
      <c r="IR337" s="77"/>
      <c r="IS337" s="77"/>
      <c r="IT337" s="77"/>
      <c r="IU337" s="77"/>
      <c r="IV337" s="77"/>
      <c r="IW337" s="77"/>
      <c r="IX337" s="77"/>
      <c r="IY337" s="77"/>
      <c r="IZ337" s="77"/>
      <c r="JA337" s="77"/>
      <c r="JB337" s="77"/>
      <c r="JC337" s="77"/>
      <c r="JD337" s="77"/>
      <c r="JE337" s="77"/>
      <c r="JF337" s="77"/>
      <c r="JG337" s="77"/>
      <c r="JH337" s="77"/>
      <c r="JI337" s="77"/>
      <c r="JJ337" s="77"/>
      <c r="JK337" s="77"/>
      <c r="JL337" s="77"/>
      <c r="JM337" s="77"/>
      <c r="JN337" s="77"/>
      <c r="JO337" s="77"/>
      <c r="JP337" s="77"/>
      <c r="JQ337" s="77"/>
      <c r="JR337" s="77"/>
      <c r="JS337" s="77"/>
      <c r="JT337" s="77"/>
      <c r="JU337" s="77"/>
      <c r="JV337" s="77"/>
      <c r="JW337" s="77"/>
      <c r="JX337" s="77"/>
      <c r="JY337" s="77"/>
      <c r="JZ337" s="77"/>
      <c r="KA337" s="77"/>
      <c r="KB337" s="77"/>
      <c r="KC337" s="77"/>
      <c r="KD337" s="77"/>
      <c r="KE337" s="77"/>
      <c r="KF337" s="77"/>
      <c r="KG337" s="77"/>
      <c r="KH337" s="77"/>
      <c r="KI337" s="77"/>
      <c r="KJ337" s="77"/>
      <c r="KK337" s="77"/>
      <c r="KL337" s="77"/>
      <c r="KM337" s="77"/>
      <c r="KN337" s="77"/>
      <c r="KO337" s="77"/>
      <c r="KP337" s="77"/>
      <c r="KQ337" s="77"/>
      <c r="KR337" s="77"/>
      <c r="KS337" s="77"/>
      <c r="KT337" s="77"/>
      <c r="KU337" s="77"/>
      <c r="KV337" s="77"/>
      <c r="KW337" s="77"/>
      <c r="KX337" s="77"/>
      <c r="KY337" s="77"/>
      <c r="KZ337" s="77"/>
      <c r="LA337" s="77"/>
      <c r="LB337" s="77"/>
      <c r="LC337" s="77"/>
      <c r="LD337" s="77"/>
      <c r="LE337" s="77"/>
      <c r="LF337" s="77"/>
      <c r="LG337" s="77"/>
      <c r="LH337" s="77"/>
      <c r="LI337" s="77"/>
      <c r="LJ337" s="77"/>
      <c r="LK337" s="77"/>
      <c r="LL337" s="77"/>
      <c r="LM337" s="77"/>
      <c r="LN337" s="77"/>
      <c r="LO337" s="77"/>
      <c r="LP337" s="77"/>
      <c r="LQ337" s="77"/>
      <c r="LR337" s="77"/>
      <c r="LS337" s="77"/>
      <c r="LT337" s="77"/>
      <c r="LU337" s="77"/>
      <c r="LV337" s="77"/>
      <c r="LW337" s="77"/>
      <c r="LX337" s="77"/>
      <c r="LY337" s="77"/>
      <c r="LZ337" s="77"/>
      <c r="MA337" s="77"/>
      <c r="MB337" s="77"/>
      <c r="MC337" s="77"/>
      <c r="MD337" s="77"/>
      <c r="ME337" s="77"/>
      <c r="MF337" s="77"/>
      <c r="MG337" s="77"/>
      <c r="MH337" s="77"/>
      <c r="MI337" s="77"/>
      <c r="MJ337" s="77"/>
      <c r="MK337" s="77"/>
      <c r="ML337" s="77"/>
      <c r="MM337" s="77"/>
      <c r="MN337" s="77"/>
      <c r="MO337" s="77"/>
      <c r="MP337" s="77"/>
      <c r="MQ337" s="77"/>
      <c r="MR337" s="77"/>
      <c r="MS337" s="77"/>
      <c r="MT337" s="77"/>
      <c r="MU337" s="77"/>
      <c r="MV337" s="77"/>
      <c r="MW337" s="77"/>
      <c r="MX337" s="77"/>
      <c r="MY337" s="77"/>
      <c r="MZ337" s="77"/>
      <c r="NA337" s="77"/>
      <c r="NB337" s="77"/>
      <c r="NC337" s="77"/>
      <c r="ND337" s="77"/>
      <c r="NE337" s="77"/>
      <c r="NF337" s="77"/>
      <c r="NG337" s="77"/>
      <c r="NH337" s="77"/>
      <c r="NI337" s="77"/>
      <c r="NJ337" s="77"/>
      <c r="NK337" s="77"/>
      <c r="NL337" s="77"/>
      <c r="NM337" s="77"/>
      <c r="NN337" s="77"/>
      <c r="NO337" s="77"/>
      <c r="NP337" s="77"/>
      <c r="NQ337" s="77"/>
      <c r="NR337" s="77"/>
      <c r="NS337" s="77"/>
      <c r="NT337" s="77"/>
      <c r="NU337" s="77"/>
      <c r="NV337" s="77"/>
      <c r="NW337" s="77"/>
      <c r="NX337" s="77"/>
      <c r="NY337" s="77"/>
      <c r="NZ337" s="77"/>
      <c r="OA337" s="77"/>
      <c r="OB337" s="77"/>
      <c r="OC337" s="77"/>
      <c r="OD337" s="77"/>
      <c r="OE337" s="77"/>
      <c r="OF337" s="77"/>
      <c r="OG337" s="77"/>
      <c r="OH337" s="77"/>
      <c r="OI337" s="77"/>
      <c r="OJ337" s="77"/>
      <c r="OK337" s="77"/>
      <c r="OL337" s="77"/>
      <c r="OM337" s="77"/>
      <c r="ON337" s="77"/>
      <c r="OO337" s="77"/>
      <c r="OP337" s="77"/>
      <c r="OQ337" s="77"/>
      <c r="OR337" s="77"/>
      <c r="OS337" s="77"/>
      <c r="OT337" s="77"/>
      <c r="OU337" s="77"/>
      <c r="OV337" s="77"/>
      <c r="OW337" s="77"/>
      <c r="OX337" s="77"/>
      <c r="OY337" s="77"/>
      <c r="OZ337" s="77"/>
      <c r="PA337" s="77"/>
      <c r="PB337" s="77"/>
      <c r="PC337" s="77"/>
      <c r="PD337" s="77"/>
      <c r="PE337" s="77"/>
      <c r="PF337" s="77"/>
      <c r="PG337" s="77"/>
      <c r="PH337" s="77"/>
      <c r="PI337" s="77"/>
      <c r="PJ337" s="77"/>
      <c r="PK337" s="77"/>
      <c r="PL337" s="77"/>
      <c r="PM337" s="77"/>
      <c r="PN337" s="77"/>
      <c r="PO337" s="77"/>
      <c r="PP337" s="77"/>
      <c r="PQ337" s="77"/>
      <c r="PR337" s="77"/>
      <c r="PS337" s="77"/>
      <c r="PT337" s="77"/>
      <c r="PU337" s="77"/>
      <c r="PV337" s="77"/>
      <c r="PW337" s="77"/>
      <c r="PX337" s="77"/>
      <c r="PY337" s="77"/>
      <c r="PZ337" s="77"/>
      <c r="QA337" s="77"/>
      <c r="QB337" s="77"/>
      <c r="QC337" s="77"/>
      <c r="QD337" s="77"/>
      <c r="QE337" s="77"/>
      <c r="QF337" s="77"/>
      <c r="QG337" s="77"/>
      <c r="QH337" s="77"/>
      <c r="QI337" s="77"/>
      <c r="QJ337" s="77"/>
      <c r="QK337" s="77"/>
      <c r="QL337" s="77"/>
      <c r="QM337" s="77"/>
      <c r="QN337" s="77"/>
      <c r="QO337" s="77"/>
      <c r="QP337" s="77"/>
      <c r="QQ337" s="77"/>
      <c r="QR337" s="77"/>
      <c r="QS337" s="77"/>
      <c r="QT337" s="77"/>
      <c r="QU337" s="77"/>
      <c r="QV337" s="77"/>
      <c r="QW337" s="77"/>
      <c r="QX337" s="77"/>
      <c r="QY337" s="77"/>
      <c r="QZ337" s="77"/>
      <c r="RA337" s="77"/>
      <c r="RB337" s="77"/>
      <c r="RC337" s="77"/>
      <c r="RD337" s="77"/>
      <c r="RE337" s="77"/>
      <c r="RF337" s="77"/>
      <c r="RG337" s="77"/>
      <c r="RH337" s="77"/>
      <c r="RI337" s="77"/>
      <c r="RJ337" s="77"/>
      <c r="RK337" s="77"/>
      <c r="RL337" s="77"/>
      <c r="RM337" s="77"/>
      <c r="RN337" s="77"/>
      <c r="RO337" s="77"/>
      <c r="RP337" s="77"/>
      <c r="RQ337" s="77"/>
      <c r="RR337" s="77"/>
      <c r="RS337" s="77"/>
      <c r="RT337" s="77"/>
      <c r="RU337" s="77"/>
      <c r="RV337" s="77"/>
      <c r="RW337" s="77"/>
      <c r="RX337" s="77"/>
      <c r="RY337" s="77"/>
      <c r="RZ337" s="77"/>
      <c r="SA337" s="77"/>
      <c r="SB337" s="77"/>
      <c r="SC337" s="77"/>
      <c r="SD337" s="77"/>
      <c r="SE337" s="77"/>
      <c r="SF337" s="77"/>
      <c r="SG337" s="77"/>
      <c r="SH337" s="77"/>
      <c r="SI337" s="77"/>
      <c r="SJ337" s="77"/>
      <c r="SK337" s="77"/>
      <c r="SL337" s="77"/>
      <c r="SM337" s="77"/>
      <c r="SN337" s="77"/>
      <c r="SO337" s="77"/>
      <c r="SP337" s="77"/>
      <c r="SQ337" s="77"/>
      <c r="SR337" s="77"/>
      <c r="SS337" s="77"/>
      <c r="ST337" s="77"/>
      <c r="SU337" s="77"/>
      <c r="SV337" s="77"/>
      <c r="SW337" s="77"/>
      <c r="SX337" s="77"/>
      <c r="SY337" s="77"/>
      <c r="SZ337" s="77"/>
      <c r="TA337" s="77"/>
      <c r="TB337" s="77"/>
      <c r="TC337" s="77"/>
      <c r="TD337" s="77"/>
      <c r="TE337" s="77"/>
      <c r="TF337" s="77"/>
      <c r="TG337" s="77"/>
      <c r="TH337" s="77"/>
      <c r="TI337" s="77"/>
      <c r="TJ337" s="77"/>
      <c r="TK337" s="77"/>
      <c r="TL337" s="77"/>
      <c r="TM337" s="77"/>
      <c r="TN337" s="77"/>
      <c r="TO337" s="77"/>
      <c r="TP337" s="77"/>
      <c r="TQ337" s="77"/>
      <c r="TR337" s="77"/>
      <c r="TS337" s="77"/>
      <c r="TT337" s="77"/>
      <c r="TU337" s="77"/>
      <c r="TV337" s="77"/>
      <c r="TW337" s="77"/>
      <c r="TX337" s="77"/>
      <c r="TY337" s="77"/>
      <c r="TZ337" s="77"/>
      <c r="UA337" s="77"/>
      <c r="UB337" s="77"/>
      <c r="UC337" s="77"/>
      <c r="UD337" s="77"/>
      <c r="UE337" s="77"/>
      <c r="UF337" s="77"/>
      <c r="UG337" s="77"/>
      <c r="UH337" s="77"/>
      <c r="UI337" s="77"/>
      <c r="UJ337" s="77"/>
      <c r="UK337" s="77"/>
      <c r="UL337" s="77"/>
      <c r="UM337" s="77"/>
      <c r="UN337" s="77"/>
      <c r="UO337" s="77"/>
      <c r="UP337" s="77"/>
      <c r="UQ337" s="77"/>
      <c r="UR337" s="77"/>
      <c r="US337" s="77"/>
      <c r="UT337" s="77"/>
      <c r="UU337" s="77"/>
      <c r="UV337" s="77"/>
      <c r="UW337" s="77"/>
      <c r="UX337" s="77"/>
      <c r="UY337" s="77"/>
      <c r="UZ337" s="77"/>
      <c r="VA337" s="77"/>
      <c r="VB337" s="77"/>
      <c r="VC337" s="77"/>
      <c r="VD337" s="77"/>
      <c r="VE337" s="77"/>
      <c r="VF337" s="77"/>
      <c r="VG337" s="77"/>
      <c r="VH337" s="77"/>
      <c r="VI337" s="77"/>
      <c r="VJ337" s="77"/>
      <c r="VK337" s="77"/>
      <c r="VL337" s="77"/>
      <c r="VM337" s="77"/>
      <c r="VN337" s="77"/>
      <c r="VO337" s="77"/>
      <c r="VP337" s="77"/>
      <c r="VQ337" s="77"/>
      <c r="VR337" s="77"/>
      <c r="VS337" s="77"/>
      <c r="VT337" s="77"/>
      <c r="VU337" s="77"/>
      <c r="VV337" s="77"/>
      <c r="VW337" s="77"/>
      <c r="VX337" s="77"/>
      <c r="VY337" s="77"/>
      <c r="VZ337" s="77"/>
      <c r="WA337" s="77"/>
      <c r="WB337" s="77"/>
      <c r="WC337" s="77"/>
      <c r="WD337" s="77"/>
      <c r="WE337" s="77"/>
      <c r="WF337" s="77"/>
      <c r="WG337" s="77"/>
      <c r="WH337" s="77"/>
      <c r="WI337" s="77"/>
      <c r="WJ337" s="77"/>
      <c r="WK337" s="77"/>
      <c r="WL337" s="77"/>
      <c r="WM337" s="77"/>
      <c r="WN337" s="77"/>
      <c r="WO337" s="77"/>
      <c r="WP337" s="77"/>
      <c r="WQ337" s="77"/>
      <c r="WR337" s="77"/>
      <c r="WS337" s="77"/>
      <c r="WT337" s="77"/>
      <c r="WU337" s="77"/>
      <c r="WV337" s="77"/>
      <c r="WW337" s="77"/>
      <c r="WX337" s="77"/>
      <c r="WY337" s="77"/>
      <c r="WZ337" s="77"/>
      <c r="XA337" s="77"/>
      <c r="XB337" s="77"/>
      <c r="XC337" s="77"/>
      <c r="XD337" s="77"/>
      <c r="XE337" s="77"/>
      <c r="XF337" s="77"/>
      <c r="XG337" s="77"/>
      <c r="XH337" s="77"/>
      <c r="XI337" s="77"/>
      <c r="XJ337" s="77"/>
      <c r="XK337" s="77"/>
      <c r="XL337" s="77"/>
      <c r="XM337" s="77"/>
      <c r="XN337" s="77"/>
      <c r="XO337" s="77"/>
      <c r="XP337" s="77"/>
      <c r="XQ337" s="77"/>
      <c r="XR337" s="77"/>
      <c r="XS337" s="77"/>
      <c r="XT337" s="77"/>
      <c r="XU337" s="77"/>
      <c r="XV337" s="77"/>
      <c r="XW337" s="77"/>
      <c r="XX337" s="77"/>
      <c r="XY337" s="77"/>
      <c r="XZ337" s="77"/>
      <c r="YA337" s="77"/>
      <c r="YB337" s="77"/>
      <c r="YC337" s="77"/>
      <c r="YD337" s="77"/>
      <c r="YE337" s="77"/>
      <c r="YF337" s="77"/>
      <c r="YG337" s="77"/>
      <c r="YH337" s="77"/>
      <c r="YI337" s="77"/>
      <c r="YJ337" s="77"/>
      <c r="YK337" s="77"/>
      <c r="YL337" s="77"/>
      <c r="YM337" s="77"/>
      <c r="YN337" s="77"/>
      <c r="YO337" s="77"/>
      <c r="YP337" s="77"/>
      <c r="YQ337" s="77"/>
      <c r="YR337" s="77"/>
      <c r="YS337" s="77"/>
      <c r="YT337" s="77"/>
      <c r="YU337" s="77"/>
      <c r="YV337" s="77"/>
      <c r="YW337" s="77"/>
      <c r="YX337" s="77"/>
      <c r="YY337" s="77"/>
      <c r="YZ337" s="77"/>
      <c r="ZA337" s="77"/>
      <c r="ZB337" s="77"/>
      <c r="ZC337" s="77"/>
      <c r="ZD337" s="77"/>
      <c r="ZE337" s="77"/>
      <c r="ZF337" s="77"/>
      <c r="ZG337" s="77"/>
      <c r="ZH337" s="77"/>
      <c r="ZI337" s="77"/>
      <c r="ZJ337" s="77"/>
      <c r="ZK337" s="77"/>
      <c r="ZL337" s="77"/>
      <c r="ZM337" s="77"/>
      <c r="ZN337" s="77"/>
      <c r="ZO337" s="77"/>
      <c r="ZP337" s="77"/>
      <c r="ZQ337" s="77"/>
      <c r="ZR337" s="77"/>
      <c r="ZS337" s="77"/>
      <c r="ZT337" s="77"/>
      <c r="ZU337" s="77"/>
      <c r="ZV337" s="77"/>
      <c r="ZW337" s="77"/>
      <c r="ZX337" s="77"/>
      <c r="ZY337" s="77"/>
      <c r="ZZ337" s="77"/>
      <c r="AAA337" s="77"/>
      <c r="AAB337" s="77"/>
      <c r="AAC337" s="77"/>
      <c r="AAD337" s="77"/>
      <c r="AAE337" s="77"/>
      <c r="AAF337" s="77"/>
      <c r="AAG337" s="77"/>
      <c r="AAH337" s="77"/>
      <c r="AAI337" s="77"/>
      <c r="AAJ337" s="77"/>
      <c r="AAK337" s="77"/>
      <c r="AAL337" s="77"/>
      <c r="AAM337" s="77"/>
      <c r="AAN337" s="77"/>
      <c r="AAO337" s="77"/>
      <c r="AAP337" s="77"/>
      <c r="AAQ337" s="77"/>
      <c r="AAR337" s="77"/>
      <c r="AAS337" s="77"/>
      <c r="AAT337" s="77"/>
      <c r="AAU337" s="77"/>
      <c r="AAV337" s="77"/>
      <c r="AAW337" s="77"/>
      <c r="AAX337" s="77"/>
      <c r="AAY337" s="77"/>
      <c r="AAZ337" s="77"/>
      <c r="ABA337" s="77"/>
      <c r="ABB337" s="77"/>
      <c r="ABC337" s="77"/>
      <c r="ABD337" s="77"/>
      <c r="ABE337" s="77"/>
      <c r="ABF337" s="77"/>
      <c r="ABG337" s="77"/>
      <c r="ABH337" s="77"/>
      <c r="ABI337" s="77"/>
      <c r="ABJ337" s="77"/>
      <c r="ABK337" s="77"/>
      <c r="ABL337" s="77"/>
      <c r="ABM337" s="77"/>
      <c r="ABN337" s="77"/>
      <c r="ABO337" s="77"/>
      <c r="ABP337" s="77"/>
      <c r="ABQ337" s="77"/>
      <c r="ABR337" s="77"/>
      <c r="ABS337" s="77"/>
      <c r="ABT337" s="77"/>
      <c r="ABU337" s="77"/>
      <c r="ABV337" s="77"/>
      <c r="ABW337" s="77"/>
      <c r="ABX337" s="77"/>
      <c r="ABY337" s="77"/>
      <c r="ABZ337" s="77"/>
      <c r="ACA337" s="77"/>
      <c r="ACB337" s="77"/>
      <c r="ACC337" s="77"/>
      <c r="ACD337" s="77"/>
      <c r="ACE337" s="77"/>
      <c r="ACF337" s="77"/>
      <c r="ACG337" s="77"/>
      <c r="ACH337" s="77"/>
      <c r="ACI337" s="77"/>
      <c r="ACJ337" s="77"/>
      <c r="ACK337" s="77"/>
      <c r="ACL337" s="77"/>
      <c r="ACM337" s="77"/>
      <c r="ACN337" s="77"/>
      <c r="ACO337" s="77"/>
      <c r="ACP337" s="77"/>
      <c r="ACQ337" s="77"/>
      <c r="ACR337" s="77"/>
      <c r="ACS337" s="77"/>
      <c r="ACT337" s="77"/>
      <c r="ACU337" s="77"/>
      <c r="ACV337" s="77"/>
      <c r="ACW337" s="77"/>
      <c r="ACX337" s="77"/>
      <c r="ACY337" s="77"/>
      <c r="ACZ337" s="77"/>
      <c r="ADA337" s="77"/>
      <c r="ADB337" s="77"/>
      <c r="ADC337" s="77"/>
      <c r="ADD337" s="77"/>
      <c r="ADE337" s="77"/>
      <c r="ADF337" s="77"/>
      <c r="ADG337" s="77"/>
      <c r="ADH337" s="77"/>
      <c r="ADI337" s="77"/>
      <c r="ADJ337" s="77"/>
      <c r="ADK337" s="77"/>
      <c r="ADL337" s="77"/>
      <c r="ADM337" s="77"/>
      <c r="ADN337" s="77"/>
      <c r="ADO337" s="77"/>
      <c r="ADP337" s="77"/>
      <c r="ADQ337" s="77"/>
      <c r="ADR337" s="77"/>
      <c r="ADS337" s="77"/>
      <c r="ADT337" s="77"/>
      <c r="ADU337" s="77"/>
      <c r="ADV337" s="77"/>
      <c r="ADW337" s="77"/>
      <c r="ADX337" s="77"/>
      <c r="ADY337" s="77"/>
      <c r="ADZ337" s="77"/>
      <c r="AEA337" s="77"/>
      <c r="AEB337" s="77"/>
      <c r="AEC337" s="77"/>
      <c r="AED337" s="77"/>
      <c r="AEE337" s="77"/>
      <c r="AEF337" s="77"/>
      <c r="AEG337" s="77"/>
      <c r="AEH337" s="77"/>
      <c r="AEI337" s="77"/>
      <c r="AEJ337" s="77"/>
      <c r="AEK337" s="77"/>
      <c r="AEL337" s="77"/>
      <c r="AEM337" s="77"/>
      <c r="AEN337" s="77"/>
      <c r="AEO337" s="77"/>
      <c r="AEP337" s="77"/>
      <c r="AEQ337" s="77"/>
      <c r="AER337" s="77"/>
      <c r="AES337" s="77"/>
      <c r="AET337" s="77"/>
      <c r="AEU337" s="77"/>
      <c r="AEV337" s="77"/>
      <c r="AEW337" s="77"/>
      <c r="AEX337" s="77"/>
      <c r="AEY337" s="77"/>
      <c r="AEZ337" s="77"/>
      <c r="AFA337" s="77"/>
      <c r="AFB337" s="77"/>
      <c r="AFC337" s="77"/>
      <c r="AFD337" s="77"/>
      <c r="AFE337" s="77"/>
      <c r="AFF337" s="77"/>
      <c r="AFG337" s="77"/>
      <c r="AFH337" s="77"/>
      <c r="AFI337" s="77"/>
      <c r="AFJ337" s="77"/>
      <c r="AFK337" s="77"/>
      <c r="AFL337" s="77"/>
      <c r="AFM337" s="77"/>
      <c r="AFN337" s="77"/>
      <c r="AFO337" s="77"/>
      <c r="AFP337" s="77"/>
      <c r="AFQ337" s="77"/>
      <c r="AFR337" s="77"/>
      <c r="AFS337" s="77"/>
      <c r="AFT337" s="77"/>
      <c r="AFU337" s="77"/>
      <c r="AFV337" s="77"/>
      <c r="AFW337" s="77"/>
      <c r="AFX337" s="77"/>
      <c r="AFY337" s="77"/>
      <c r="AFZ337" s="77"/>
      <c r="AGA337" s="77"/>
      <c r="AGB337" s="77"/>
      <c r="AGC337" s="77"/>
      <c r="AGD337" s="77"/>
      <c r="AGE337" s="77"/>
      <c r="AGF337" s="77"/>
      <c r="AGG337" s="77"/>
      <c r="AGH337" s="77"/>
      <c r="AGI337" s="77"/>
      <c r="AGJ337" s="77"/>
      <c r="AGK337" s="77"/>
      <c r="AGL337" s="77"/>
      <c r="AGM337" s="77"/>
      <c r="AGN337" s="77"/>
      <c r="AGO337" s="77"/>
      <c r="AGP337" s="77"/>
      <c r="AGQ337" s="77"/>
      <c r="AGR337" s="77"/>
      <c r="AGS337" s="77"/>
      <c r="AGT337" s="77"/>
      <c r="AGU337" s="77"/>
      <c r="AGV337" s="77"/>
      <c r="AGW337" s="77"/>
      <c r="AGX337" s="77"/>
      <c r="AGY337" s="77"/>
      <c r="AGZ337" s="77"/>
      <c r="AHA337" s="77"/>
      <c r="AHB337" s="77"/>
      <c r="AHC337" s="77"/>
      <c r="AHD337" s="77"/>
      <c r="AHE337" s="77"/>
      <c r="AHF337" s="77"/>
      <c r="AHG337" s="77"/>
      <c r="AHH337" s="77"/>
      <c r="AHI337" s="77"/>
      <c r="AHJ337" s="77"/>
      <c r="AHK337" s="77"/>
      <c r="AHL337" s="77"/>
      <c r="AHM337" s="77"/>
      <c r="AHN337" s="77"/>
      <c r="AHO337" s="77"/>
      <c r="AHP337" s="77"/>
      <c r="AHQ337" s="77"/>
      <c r="AHR337" s="77"/>
      <c r="AHS337" s="77"/>
      <c r="AHT337" s="77"/>
      <c r="AHU337" s="77"/>
      <c r="AHV337" s="77"/>
      <c r="AHW337" s="77"/>
      <c r="AHX337" s="77"/>
      <c r="AHY337" s="77"/>
      <c r="AHZ337" s="77"/>
      <c r="AIA337" s="77"/>
      <c r="AIB337" s="77"/>
      <c r="AIC337" s="77"/>
      <c r="AID337" s="77"/>
      <c r="AIE337" s="77"/>
      <c r="AIF337" s="77"/>
      <c r="AIG337" s="77"/>
      <c r="AIH337" s="77"/>
      <c r="AII337" s="77"/>
      <c r="AIJ337" s="77"/>
      <c r="AIK337" s="77"/>
      <c r="AIL337" s="77"/>
      <c r="AIM337" s="77"/>
      <c r="AIN337" s="77"/>
      <c r="AIO337" s="77"/>
      <c r="AIP337" s="77"/>
      <c r="AIQ337" s="77"/>
      <c r="AIR337" s="77"/>
      <c r="AIS337" s="77"/>
      <c r="AIT337" s="77"/>
      <c r="AIU337" s="77"/>
      <c r="AIV337" s="77"/>
      <c r="AIW337" s="77"/>
      <c r="AIX337" s="77"/>
      <c r="AIY337" s="77"/>
      <c r="AIZ337" s="77"/>
      <c r="AJA337" s="77"/>
      <c r="AJB337" s="77"/>
      <c r="AJC337" s="77"/>
      <c r="AJD337" s="77"/>
      <c r="AJE337" s="77"/>
      <c r="AJF337" s="77"/>
      <c r="AJG337" s="77"/>
      <c r="AJH337" s="77"/>
      <c r="AJI337" s="77"/>
      <c r="AJJ337" s="77"/>
      <c r="AJK337" s="77"/>
      <c r="AJL337" s="77"/>
      <c r="AJM337" s="77"/>
      <c r="AJN337" s="77"/>
      <c r="AJO337" s="77"/>
      <c r="AJP337" s="77"/>
      <c r="AJQ337" s="77"/>
      <c r="AJR337" s="77"/>
      <c r="AJS337" s="77"/>
      <c r="AJT337" s="77"/>
      <c r="AJU337" s="77"/>
      <c r="AJV337" s="77"/>
      <c r="AJW337" s="77"/>
      <c r="AJX337" s="77"/>
      <c r="AJY337" s="77"/>
    </row>
    <row r="338" spans="1:970" ht="15.75" hidden="1" x14ac:dyDescent="0.25">
      <c r="A338" s="452"/>
      <c r="B338" s="452"/>
      <c r="C338" s="436">
        <v>349</v>
      </c>
      <c r="D338" s="438">
        <f>C141</f>
        <v>1600</v>
      </c>
      <c r="E338" s="436">
        <v>349</v>
      </c>
      <c r="F338" s="438"/>
      <c r="G338" s="436">
        <v>349</v>
      </c>
      <c r="H338" s="438">
        <f t="shared" si="127"/>
        <v>1600</v>
      </c>
      <c r="I338" s="452"/>
    </row>
    <row r="339" spans="1:970" ht="15.75" hidden="1" x14ac:dyDescent="0.25">
      <c r="A339" s="452"/>
      <c r="B339" s="452"/>
      <c r="C339" s="441" t="s">
        <v>209</v>
      </c>
      <c r="D339" s="442">
        <f>SUM(D330:D338)</f>
        <v>485665.2</v>
      </c>
      <c r="E339" s="441" t="s">
        <v>209</v>
      </c>
      <c r="F339" s="442">
        <f>SUM(F330:F338)</f>
        <v>0</v>
      </c>
      <c r="G339" s="441" t="s">
        <v>209</v>
      </c>
      <c r="H339" s="554">
        <f>SUM(H330:H338)</f>
        <v>485665.2</v>
      </c>
      <c r="I339" s="452"/>
    </row>
    <row r="340" spans="1:970" ht="15.75" hidden="1" x14ac:dyDescent="0.25">
      <c r="A340" s="452"/>
      <c r="B340" s="452"/>
      <c r="C340" s="436"/>
      <c r="D340" s="434"/>
      <c r="E340" s="436"/>
      <c r="F340" s="434"/>
      <c r="G340" s="436"/>
      <c r="H340" s="438">
        <f>D340+F340</f>
        <v>0</v>
      </c>
      <c r="I340" s="452"/>
    </row>
    <row r="341" spans="1:970" ht="15.75" hidden="1" x14ac:dyDescent="0.25">
      <c r="A341" s="452"/>
      <c r="B341" s="452"/>
      <c r="C341" s="445" t="s">
        <v>210</v>
      </c>
      <c r="D341" s="446">
        <f>SUM(D318+D319+D320+D323+D324+D326+D328+D329+D339+D325+D327)</f>
        <v>6520882.3200000003</v>
      </c>
      <c r="E341" s="445" t="s">
        <v>210</v>
      </c>
      <c r="F341" s="446">
        <f>SUM(F318+F319+F320+F323+F324+F326+F328+F329+F339+F325+F327)</f>
        <v>563123.9</v>
      </c>
      <c r="G341" s="445" t="s">
        <v>210</v>
      </c>
      <c r="H341" s="555">
        <f>SUM(H318+H319+H320+H323+H324+H326+H328+H329+H339+H325+H327)</f>
        <v>7084249.2199999997</v>
      </c>
      <c r="I341" s="452"/>
    </row>
    <row r="342" spans="1:970" ht="15.75" hidden="1" x14ac:dyDescent="0.25">
      <c r="A342" s="452"/>
      <c r="B342" s="452"/>
      <c r="C342" s="432"/>
      <c r="D342" s="448">
        <f>D341-C184</f>
        <v>0</v>
      </c>
      <c r="E342" s="432"/>
      <c r="F342" s="448">
        <f>F341-C269</f>
        <v>-84500</v>
      </c>
      <c r="G342" s="432"/>
      <c r="H342" s="448">
        <f t="shared" si="127"/>
        <v>-84500</v>
      </c>
      <c r="I342" s="452"/>
    </row>
    <row r="343" spans="1:970" ht="15.75" hidden="1" x14ac:dyDescent="0.25">
      <c r="A343" s="452"/>
      <c r="B343" s="452"/>
      <c r="C343" s="436" t="s">
        <v>218</v>
      </c>
      <c r="D343" s="434"/>
      <c r="E343" s="436" t="s">
        <v>226</v>
      </c>
      <c r="F343" s="434"/>
      <c r="G343" s="436" t="s">
        <v>227</v>
      </c>
      <c r="H343" s="438">
        <f t="shared" si="127"/>
        <v>0</v>
      </c>
      <c r="I343" s="452"/>
    </row>
    <row r="344" spans="1:970" ht="15.75" hidden="1" x14ac:dyDescent="0.25">
      <c r="A344" s="452"/>
      <c r="B344" s="452"/>
      <c r="C344" s="436">
        <v>211</v>
      </c>
      <c r="D344" s="438">
        <f>D303</f>
        <v>30566010</v>
      </c>
      <c r="E344" s="436">
        <v>211</v>
      </c>
      <c r="F344" s="438">
        <f>F303+B303</f>
        <v>2060653.9</v>
      </c>
      <c r="G344" s="436">
        <v>211</v>
      </c>
      <c r="H344" s="438">
        <f>D344+F344</f>
        <v>32626663.899999999</v>
      </c>
      <c r="I344" s="452"/>
    </row>
    <row r="345" spans="1:970" ht="15.75" hidden="1" x14ac:dyDescent="0.25">
      <c r="A345" s="452"/>
      <c r="B345" s="452"/>
      <c r="C345" s="436">
        <v>213</v>
      </c>
      <c r="D345" s="438">
        <f>D304</f>
        <v>9230935</v>
      </c>
      <c r="E345" s="436">
        <v>213</v>
      </c>
      <c r="F345" s="438">
        <f>B304+F304</f>
        <v>622315.64</v>
      </c>
      <c r="G345" s="436">
        <v>213</v>
      </c>
      <c r="H345" s="438">
        <f t="shared" ref="H345:H365" si="128">D345+F345</f>
        <v>9853250.6400000006</v>
      </c>
      <c r="I345" s="452"/>
    </row>
    <row r="346" spans="1:970" ht="15.75" hidden="1" x14ac:dyDescent="0.25">
      <c r="A346" s="452"/>
      <c r="B346" s="452"/>
      <c r="C346" s="436">
        <v>221</v>
      </c>
      <c r="D346" s="438">
        <f>D305+D318</f>
        <v>23121.759999999998</v>
      </c>
      <c r="E346" s="436">
        <v>221</v>
      </c>
      <c r="F346" s="438">
        <f>B305+F305+F318</f>
        <v>0</v>
      </c>
      <c r="G346" s="436">
        <v>221</v>
      </c>
      <c r="H346" s="438">
        <f t="shared" si="128"/>
        <v>23121.759999999998</v>
      </c>
      <c r="I346" s="452"/>
    </row>
    <row r="347" spans="1:970" s="4" customFormat="1" ht="15.75" hidden="1" x14ac:dyDescent="0.25">
      <c r="A347" s="452"/>
      <c r="B347" s="452"/>
      <c r="C347" s="436">
        <v>222</v>
      </c>
      <c r="D347" s="438">
        <f>D319</f>
        <v>0</v>
      </c>
      <c r="E347" s="436">
        <v>222</v>
      </c>
      <c r="F347" s="438">
        <f>F319</f>
        <v>0</v>
      </c>
      <c r="G347" s="436">
        <v>222</v>
      </c>
      <c r="H347" s="438">
        <f t="shared" si="128"/>
        <v>0</v>
      </c>
      <c r="I347" s="452"/>
      <c r="J347" s="469"/>
      <c r="K347" s="410"/>
      <c r="L347" s="410"/>
      <c r="M347" s="410"/>
      <c r="N347" s="318"/>
      <c r="O347" s="318"/>
      <c r="P347" s="318"/>
      <c r="Q347" s="318"/>
      <c r="R347" s="318"/>
      <c r="S347" s="318"/>
      <c r="T347" s="318"/>
      <c r="U347" s="318"/>
      <c r="V347" s="318"/>
      <c r="W347" s="318"/>
      <c r="X347" s="402"/>
      <c r="Y347" s="402"/>
      <c r="Z347" s="402"/>
      <c r="AA347" s="402"/>
      <c r="AB347" s="402"/>
      <c r="AC347" s="402"/>
      <c r="AD347" s="402"/>
      <c r="AE347" s="402"/>
      <c r="AF347" s="402"/>
      <c r="AG347" s="402"/>
      <c r="AH347" s="402"/>
      <c r="AI347" s="402"/>
      <c r="AJ347" s="402"/>
      <c r="AK347" s="402"/>
      <c r="AL347" s="402"/>
      <c r="AM347" s="402"/>
      <c r="AN347" s="402"/>
      <c r="AO347" s="402"/>
      <c r="AP347" s="402"/>
      <c r="AQ347" s="402"/>
      <c r="AR347" s="402"/>
      <c r="AS347" s="402"/>
      <c r="AT347" s="402"/>
      <c r="AU347" s="402"/>
      <c r="AV347" s="402"/>
      <c r="AW347" s="402"/>
      <c r="AX347" s="402"/>
      <c r="AY347" s="402"/>
      <c r="AZ347" s="402"/>
      <c r="BA347" s="403"/>
      <c r="BB347" s="403"/>
      <c r="AJZ347" s="3"/>
      <c r="AKA347" s="3"/>
      <c r="AKB347" s="3"/>
      <c r="AKC347" s="3"/>
      <c r="AKD347" s="3"/>
      <c r="AKE347" s="3"/>
      <c r="AKF347" s="3"/>
      <c r="AKG347" s="3"/>
      <c r="AKH347" s="3"/>
    </row>
    <row r="348" spans="1:970" s="4" customFormat="1" ht="15.75" hidden="1" x14ac:dyDescent="0.25">
      <c r="A348" s="452"/>
      <c r="B348" s="452"/>
      <c r="C348" s="436">
        <v>212</v>
      </c>
      <c r="D348" s="438">
        <f>D306+D320</f>
        <v>19930.8</v>
      </c>
      <c r="E348" s="436">
        <v>212</v>
      </c>
      <c r="F348" s="438">
        <f>B306+F306+F320</f>
        <v>0</v>
      </c>
      <c r="G348" s="436">
        <v>212</v>
      </c>
      <c r="H348" s="438">
        <f t="shared" si="128"/>
        <v>19930.8</v>
      </c>
      <c r="I348" s="452"/>
      <c r="J348" s="469"/>
      <c r="K348" s="410"/>
      <c r="L348" s="410"/>
      <c r="M348" s="410"/>
      <c r="N348" s="318"/>
      <c r="O348" s="318"/>
      <c r="P348" s="318"/>
      <c r="Q348" s="318"/>
      <c r="R348" s="318"/>
      <c r="S348" s="318"/>
      <c r="T348" s="318"/>
      <c r="U348" s="318"/>
      <c r="V348" s="318"/>
      <c r="W348" s="318"/>
      <c r="X348" s="402"/>
      <c r="Y348" s="402"/>
      <c r="Z348" s="402"/>
      <c r="AA348" s="402"/>
      <c r="AB348" s="402"/>
      <c r="AC348" s="402"/>
      <c r="AD348" s="402"/>
      <c r="AE348" s="402"/>
      <c r="AF348" s="402"/>
      <c r="AG348" s="402"/>
      <c r="AH348" s="402"/>
      <c r="AI348" s="402"/>
      <c r="AJ348" s="402"/>
      <c r="AK348" s="402"/>
      <c r="AL348" s="402"/>
      <c r="AM348" s="402"/>
      <c r="AN348" s="402"/>
      <c r="AO348" s="402"/>
      <c r="AP348" s="402"/>
      <c r="AQ348" s="402"/>
      <c r="AR348" s="402"/>
      <c r="AS348" s="402"/>
      <c r="AT348" s="402"/>
      <c r="AU348" s="402"/>
      <c r="AV348" s="402"/>
      <c r="AW348" s="402"/>
      <c r="AX348" s="402"/>
      <c r="AY348" s="402"/>
      <c r="AZ348" s="402"/>
      <c r="BA348" s="403"/>
      <c r="BB348" s="403"/>
      <c r="AJZ348" s="3"/>
      <c r="AKA348" s="3"/>
      <c r="AKB348" s="3"/>
      <c r="AKC348" s="3"/>
      <c r="AKD348" s="3"/>
      <c r="AKE348" s="3"/>
      <c r="AKF348" s="3"/>
      <c r="AKG348" s="3"/>
      <c r="AKH348" s="3"/>
    </row>
    <row r="349" spans="1:970" s="4" customFormat="1" ht="15.75" hidden="1" x14ac:dyDescent="0.25">
      <c r="A349" s="452"/>
      <c r="B349" s="452"/>
      <c r="C349" s="436">
        <v>214</v>
      </c>
      <c r="D349" s="438">
        <f>D307</f>
        <v>0</v>
      </c>
      <c r="E349" s="436">
        <v>214</v>
      </c>
      <c r="F349" s="438">
        <f>B307+F307</f>
        <v>0</v>
      </c>
      <c r="G349" s="436">
        <v>214</v>
      </c>
      <c r="H349" s="438">
        <f t="shared" si="128"/>
        <v>0</v>
      </c>
      <c r="I349" s="452"/>
      <c r="J349" s="469"/>
      <c r="K349" s="410"/>
      <c r="L349" s="410"/>
      <c r="M349" s="410"/>
      <c r="N349" s="318"/>
      <c r="O349" s="318"/>
      <c r="P349" s="318"/>
      <c r="Q349" s="318"/>
      <c r="R349" s="318"/>
      <c r="S349" s="318"/>
      <c r="T349" s="318"/>
      <c r="U349" s="318"/>
      <c r="V349" s="318"/>
      <c r="W349" s="318"/>
      <c r="X349" s="402"/>
      <c r="Y349" s="402"/>
      <c r="Z349" s="402"/>
      <c r="AA349" s="402"/>
      <c r="AB349" s="402"/>
      <c r="AC349" s="402"/>
      <c r="AD349" s="402"/>
      <c r="AE349" s="402"/>
      <c r="AF349" s="402"/>
      <c r="AG349" s="402"/>
      <c r="AH349" s="402"/>
      <c r="AI349" s="402"/>
      <c r="AJ349" s="402"/>
      <c r="AK349" s="402"/>
      <c r="AL349" s="402"/>
      <c r="AM349" s="402"/>
      <c r="AN349" s="402"/>
      <c r="AO349" s="402"/>
      <c r="AP349" s="402"/>
      <c r="AQ349" s="402"/>
      <c r="AR349" s="402"/>
      <c r="AS349" s="402"/>
      <c r="AT349" s="402"/>
      <c r="AU349" s="402"/>
      <c r="AV349" s="402"/>
      <c r="AW349" s="402"/>
      <c r="AX349" s="402"/>
      <c r="AY349" s="402"/>
      <c r="AZ349" s="402"/>
      <c r="BA349" s="403"/>
      <c r="BB349" s="403"/>
      <c r="AJZ349" s="3"/>
      <c r="AKA349" s="3"/>
      <c r="AKB349" s="3"/>
      <c r="AKC349" s="3"/>
      <c r="AKD349" s="3"/>
      <c r="AKE349" s="3"/>
      <c r="AKF349" s="3"/>
      <c r="AKG349" s="3"/>
      <c r="AKH349" s="3"/>
    </row>
    <row r="350" spans="1:970" s="4" customFormat="1" ht="15.75" hidden="1" x14ac:dyDescent="0.25">
      <c r="A350" s="452"/>
      <c r="B350" s="452"/>
      <c r="C350" s="451">
        <v>223</v>
      </c>
      <c r="D350" s="438">
        <f>D323</f>
        <v>949987.65</v>
      </c>
      <c r="E350" s="451">
        <v>223</v>
      </c>
      <c r="F350" s="438">
        <f>F323</f>
        <v>0</v>
      </c>
      <c r="G350" s="451">
        <v>223</v>
      </c>
      <c r="H350" s="438">
        <f t="shared" si="128"/>
        <v>949987.65</v>
      </c>
      <c r="I350" s="452"/>
      <c r="J350" s="469"/>
      <c r="K350" s="410"/>
      <c r="L350" s="410"/>
      <c r="M350" s="410"/>
      <c r="N350" s="318"/>
      <c r="O350" s="318"/>
      <c r="P350" s="318"/>
      <c r="Q350" s="318"/>
      <c r="R350" s="318"/>
      <c r="S350" s="318"/>
      <c r="T350" s="318"/>
      <c r="U350" s="318"/>
      <c r="V350" s="318"/>
      <c r="W350" s="318"/>
      <c r="X350" s="402"/>
      <c r="Y350" s="402"/>
      <c r="Z350" s="402"/>
      <c r="AA350" s="402"/>
      <c r="AB350" s="402"/>
      <c r="AC350" s="402"/>
      <c r="AD350" s="402"/>
      <c r="AE350" s="402"/>
      <c r="AF350" s="402"/>
      <c r="AG350" s="402"/>
      <c r="AH350" s="402"/>
      <c r="AI350" s="402"/>
      <c r="AJ350" s="402"/>
      <c r="AK350" s="402"/>
      <c r="AL350" s="402"/>
      <c r="AM350" s="402"/>
      <c r="AN350" s="402"/>
      <c r="AO350" s="402"/>
      <c r="AP350" s="402"/>
      <c r="AQ350" s="402"/>
      <c r="AR350" s="402"/>
      <c r="AS350" s="402"/>
      <c r="AT350" s="402"/>
      <c r="AU350" s="402"/>
      <c r="AV350" s="402"/>
      <c r="AW350" s="402"/>
      <c r="AX350" s="402"/>
      <c r="AY350" s="402"/>
      <c r="AZ350" s="402"/>
      <c r="BA350" s="403"/>
      <c r="BB350" s="403"/>
      <c r="AJZ350" s="3"/>
      <c r="AKA350" s="3"/>
      <c r="AKB350" s="3"/>
      <c r="AKC350" s="3"/>
      <c r="AKD350" s="3"/>
      <c r="AKE350" s="3"/>
      <c r="AKF350" s="3"/>
      <c r="AKG350" s="3"/>
      <c r="AKH350" s="3"/>
    </row>
    <row r="351" spans="1:970" s="4" customFormat="1" ht="15.75" hidden="1" x14ac:dyDescent="0.25">
      <c r="A351" s="452"/>
      <c r="B351" s="452"/>
      <c r="C351" s="436" t="s">
        <v>214</v>
      </c>
      <c r="D351" s="438">
        <f>D324+D308</f>
        <v>1910079.58</v>
      </c>
      <c r="E351" s="436" t="s">
        <v>214</v>
      </c>
      <c r="F351" s="438">
        <f>B308+F308+F324</f>
        <v>0</v>
      </c>
      <c r="G351" s="436" t="s">
        <v>214</v>
      </c>
      <c r="H351" s="438">
        <f t="shared" si="128"/>
        <v>1910079.58</v>
      </c>
      <c r="I351" s="452"/>
      <c r="J351" s="469"/>
      <c r="K351" s="410"/>
      <c r="L351" s="410"/>
      <c r="M351" s="410"/>
      <c r="N351" s="318"/>
      <c r="O351" s="318"/>
      <c r="P351" s="318"/>
      <c r="Q351" s="318"/>
      <c r="R351" s="318"/>
      <c r="S351" s="318"/>
      <c r="T351" s="318"/>
      <c r="U351" s="318"/>
      <c r="V351" s="318"/>
      <c r="W351" s="318"/>
      <c r="X351" s="402"/>
      <c r="Y351" s="402"/>
      <c r="Z351" s="402"/>
      <c r="AA351" s="402"/>
      <c r="AB351" s="402"/>
      <c r="AC351" s="402"/>
      <c r="AD351" s="402"/>
      <c r="AE351" s="402"/>
      <c r="AF351" s="402"/>
      <c r="AG351" s="402"/>
      <c r="AH351" s="402"/>
      <c r="AI351" s="402"/>
      <c r="AJ351" s="402"/>
      <c r="AK351" s="402"/>
      <c r="AL351" s="402"/>
      <c r="AM351" s="402"/>
      <c r="AN351" s="402"/>
      <c r="AO351" s="402"/>
      <c r="AP351" s="402"/>
      <c r="AQ351" s="402"/>
      <c r="AR351" s="402"/>
      <c r="AS351" s="402"/>
      <c r="AT351" s="402"/>
      <c r="AU351" s="402"/>
      <c r="AV351" s="402"/>
      <c r="AW351" s="402"/>
      <c r="AX351" s="402"/>
      <c r="AY351" s="402"/>
      <c r="AZ351" s="402"/>
      <c r="BA351" s="403"/>
      <c r="BB351" s="403"/>
      <c r="AJZ351" s="3"/>
      <c r="AKA351" s="3"/>
      <c r="AKB351" s="3"/>
      <c r="AKC351" s="3"/>
      <c r="AKD351" s="3"/>
      <c r="AKE351" s="3"/>
      <c r="AKF351" s="3"/>
      <c r="AKG351" s="3"/>
      <c r="AKH351" s="3"/>
    </row>
    <row r="352" spans="1:970" s="4" customFormat="1" ht="15.75" hidden="1" x14ac:dyDescent="0.25">
      <c r="A352" s="452"/>
      <c r="B352" s="452"/>
      <c r="C352" s="436" t="s">
        <v>215</v>
      </c>
      <c r="D352" s="438">
        <f>D325</f>
        <v>0</v>
      </c>
      <c r="E352" s="436" t="s">
        <v>215</v>
      </c>
      <c r="F352" s="438">
        <f>F325</f>
        <v>0</v>
      </c>
      <c r="G352" s="436" t="s">
        <v>215</v>
      </c>
      <c r="H352" s="438">
        <f t="shared" si="128"/>
        <v>0</v>
      </c>
      <c r="I352" s="452"/>
      <c r="J352" s="469"/>
      <c r="K352" s="410"/>
      <c r="L352" s="410"/>
      <c r="M352" s="410"/>
      <c r="N352" s="318"/>
      <c r="O352" s="318"/>
      <c r="P352" s="318"/>
      <c r="Q352" s="318"/>
      <c r="R352" s="318"/>
      <c r="S352" s="318"/>
      <c r="T352" s="318"/>
      <c r="U352" s="318"/>
      <c r="V352" s="318"/>
      <c r="W352" s="318"/>
      <c r="X352" s="402"/>
      <c r="Y352" s="402"/>
      <c r="Z352" s="402"/>
      <c r="AA352" s="402"/>
      <c r="AB352" s="402"/>
      <c r="AC352" s="402"/>
      <c r="AD352" s="402"/>
      <c r="AE352" s="402"/>
      <c r="AF352" s="402"/>
      <c r="AG352" s="402"/>
      <c r="AH352" s="402"/>
      <c r="AI352" s="402"/>
      <c r="AJ352" s="402"/>
      <c r="AK352" s="402"/>
      <c r="AL352" s="402"/>
      <c r="AM352" s="402"/>
      <c r="AN352" s="402"/>
      <c r="AO352" s="402"/>
      <c r="AP352" s="402"/>
      <c r="AQ352" s="402"/>
      <c r="AR352" s="402"/>
      <c r="AS352" s="402"/>
      <c r="AT352" s="402"/>
      <c r="AU352" s="402"/>
      <c r="AV352" s="402"/>
      <c r="AW352" s="402"/>
      <c r="AX352" s="402"/>
      <c r="AY352" s="402"/>
      <c r="AZ352" s="402"/>
      <c r="BA352" s="403"/>
      <c r="BB352" s="403"/>
      <c r="AJZ352" s="3"/>
      <c r="AKA352" s="3"/>
      <c r="AKB352" s="3"/>
      <c r="AKC352" s="3"/>
      <c r="AKD352" s="3"/>
      <c r="AKE352" s="3"/>
      <c r="AKF352" s="3"/>
      <c r="AKG352" s="3"/>
      <c r="AKH352" s="3"/>
    </row>
    <row r="353" spans="1:970" s="4" customFormat="1" ht="15.75" hidden="1" x14ac:dyDescent="0.25">
      <c r="A353" s="452"/>
      <c r="B353" s="452"/>
      <c r="C353" s="436" t="s">
        <v>216</v>
      </c>
      <c r="D353" s="438">
        <f>D309+D326</f>
        <v>3243797.33</v>
      </c>
      <c r="E353" s="436" t="s">
        <v>216</v>
      </c>
      <c r="F353" s="438">
        <f>B309+F309+F326</f>
        <v>3943582.9</v>
      </c>
      <c r="G353" s="436" t="s">
        <v>216</v>
      </c>
      <c r="H353" s="438">
        <f t="shared" si="128"/>
        <v>7187380.2300000004</v>
      </c>
      <c r="I353" s="452"/>
      <c r="J353" s="469"/>
      <c r="K353" s="410"/>
      <c r="L353" s="410"/>
      <c r="M353" s="410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402"/>
      <c r="Y353" s="402"/>
      <c r="Z353" s="402"/>
      <c r="AA353" s="402"/>
      <c r="AB353" s="402"/>
      <c r="AC353" s="402"/>
      <c r="AD353" s="402"/>
      <c r="AE353" s="402"/>
      <c r="AF353" s="402"/>
      <c r="AG353" s="402"/>
      <c r="AH353" s="402"/>
      <c r="AI353" s="402"/>
      <c r="AJ353" s="402"/>
      <c r="AK353" s="402"/>
      <c r="AL353" s="402"/>
      <c r="AM353" s="402"/>
      <c r="AN353" s="402"/>
      <c r="AO353" s="402"/>
      <c r="AP353" s="402"/>
      <c r="AQ353" s="402"/>
      <c r="AR353" s="402"/>
      <c r="AS353" s="402"/>
      <c r="AT353" s="402"/>
      <c r="AU353" s="402"/>
      <c r="AV353" s="402"/>
      <c r="AW353" s="402"/>
      <c r="AX353" s="402"/>
      <c r="AY353" s="402"/>
      <c r="AZ353" s="402"/>
      <c r="BA353" s="403"/>
      <c r="BB353" s="403"/>
      <c r="AJZ353" s="3"/>
      <c r="AKA353" s="3"/>
      <c r="AKB353" s="3"/>
      <c r="AKC353" s="3"/>
      <c r="AKD353" s="3"/>
      <c r="AKE353" s="3"/>
      <c r="AKF353" s="3"/>
      <c r="AKG353" s="3"/>
      <c r="AKH353" s="3"/>
    </row>
    <row r="354" spans="1:970" s="4" customFormat="1" ht="15.75" hidden="1" x14ac:dyDescent="0.25">
      <c r="A354" s="452"/>
      <c r="B354" s="452"/>
      <c r="C354" s="436" t="s">
        <v>217</v>
      </c>
      <c r="D354" s="438">
        <f>D327</f>
        <v>0</v>
      </c>
      <c r="E354" s="436" t="s">
        <v>217</v>
      </c>
      <c r="F354" s="438">
        <f>F327</f>
        <v>0</v>
      </c>
      <c r="G354" s="436" t="s">
        <v>217</v>
      </c>
      <c r="H354" s="438">
        <f t="shared" si="128"/>
        <v>0</v>
      </c>
      <c r="I354" s="452"/>
      <c r="J354" s="469"/>
      <c r="K354" s="410"/>
      <c r="L354" s="410"/>
      <c r="M354" s="410"/>
      <c r="N354" s="318"/>
      <c r="O354" s="318"/>
      <c r="P354" s="318"/>
      <c r="Q354" s="318"/>
      <c r="R354" s="318"/>
      <c r="S354" s="318"/>
      <c r="T354" s="318"/>
      <c r="U354" s="318"/>
      <c r="V354" s="318"/>
      <c r="W354" s="318"/>
      <c r="X354" s="402"/>
      <c r="Y354" s="402"/>
      <c r="Z354" s="402"/>
      <c r="AA354" s="402"/>
      <c r="AB354" s="402"/>
      <c r="AC354" s="402"/>
      <c r="AD354" s="402"/>
      <c r="AE354" s="402"/>
      <c r="AF354" s="402"/>
      <c r="AG354" s="402"/>
      <c r="AH354" s="402"/>
      <c r="AI354" s="402"/>
      <c r="AJ354" s="402"/>
      <c r="AK354" s="402"/>
      <c r="AL354" s="402"/>
      <c r="AM354" s="402"/>
      <c r="AN354" s="402"/>
      <c r="AO354" s="402"/>
      <c r="AP354" s="402"/>
      <c r="AQ354" s="402"/>
      <c r="AR354" s="402"/>
      <c r="AS354" s="402"/>
      <c r="AT354" s="402"/>
      <c r="AU354" s="402"/>
      <c r="AV354" s="402"/>
      <c r="AW354" s="402"/>
      <c r="AX354" s="402"/>
      <c r="AY354" s="402"/>
      <c r="AZ354" s="402"/>
      <c r="BA354" s="403"/>
      <c r="BB354" s="403"/>
      <c r="AJZ354" s="3"/>
      <c r="AKA354" s="3"/>
      <c r="AKB354" s="3"/>
      <c r="AKC354" s="3"/>
      <c r="AKD354" s="3"/>
      <c r="AKE354" s="3"/>
      <c r="AKF354" s="3"/>
      <c r="AKG354" s="3"/>
      <c r="AKH354" s="3"/>
    </row>
    <row r="355" spans="1:970" s="4" customFormat="1" ht="15.75" hidden="1" x14ac:dyDescent="0.25">
      <c r="A355" s="452"/>
      <c r="B355" s="452"/>
      <c r="C355" s="436">
        <v>228</v>
      </c>
      <c r="D355" s="438">
        <f>D328</f>
        <v>0</v>
      </c>
      <c r="E355" s="436">
        <v>228</v>
      </c>
      <c r="F355" s="438">
        <f>F328</f>
        <v>0</v>
      </c>
      <c r="G355" s="436">
        <v>228</v>
      </c>
      <c r="H355" s="438">
        <f t="shared" si="128"/>
        <v>0</v>
      </c>
      <c r="I355" s="452"/>
      <c r="J355" s="469"/>
      <c r="K355" s="410"/>
      <c r="L355" s="410"/>
      <c r="M355" s="410"/>
      <c r="N355" s="318"/>
      <c r="O355" s="318"/>
      <c r="P355" s="318"/>
      <c r="Q355" s="318"/>
      <c r="R355" s="318"/>
      <c r="S355" s="318"/>
      <c r="T355" s="318"/>
      <c r="U355" s="318"/>
      <c r="V355" s="318"/>
      <c r="W355" s="318"/>
      <c r="X355" s="402"/>
      <c r="Y355" s="402"/>
      <c r="Z355" s="402"/>
      <c r="AA355" s="402"/>
      <c r="AB355" s="402"/>
      <c r="AC355" s="402"/>
      <c r="AD355" s="402"/>
      <c r="AE355" s="402"/>
      <c r="AF355" s="402"/>
      <c r="AG355" s="402"/>
      <c r="AH355" s="402"/>
      <c r="AI355" s="402"/>
      <c r="AJ355" s="402"/>
      <c r="AK355" s="402"/>
      <c r="AL355" s="402"/>
      <c r="AM355" s="402"/>
      <c r="AN355" s="402"/>
      <c r="AO355" s="402"/>
      <c r="AP355" s="402"/>
      <c r="AQ355" s="402"/>
      <c r="AR355" s="402"/>
      <c r="AS355" s="402"/>
      <c r="AT355" s="402"/>
      <c r="AU355" s="402"/>
      <c r="AV355" s="402"/>
      <c r="AW355" s="402"/>
      <c r="AX355" s="402"/>
      <c r="AY355" s="402"/>
      <c r="AZ355" s="402"/>
      <c r="BA355" s="403"/>
      <c r="BB355" s="403"/>
      <c r="AJZ355" s="3"/>
      <c r="AKA355" s="3"/>
      <c r="AKB355" s="3"/>
      <c r="AKC355" s="3"/>
      <c r="AKD355" s="3"/>
      <c r="AKE355" s="3"/>
      <c r="AKF355" s="3"/>
      <c r="AKG355" s="3"/>
      <c r="AKH355" s="3"/>
    </row>
    <row r="356" spans="1:970" ht="15.75" hidden="1" x14ac:dyDescent="0.25">
      <c r="A356" s="452"/>
      <c r="B356" s="452"/>
      <c r="C356" s="436">
        <v>290</v>
      </c>
      <c r="D356" s="438">
        <f>D329</f>
        <v>0</v>
      </c>
      <c r="E356" s="436">
        <v>290</v>
      </c>
      <c r="F356" s="438">
        <f>F329</f>
        <v>0</v>
      </c>
      <c r="G356" s="436">
        <v>290</v>
      </c>
      <c r="H356" s="438">
        <f t="shared" si="128"/>
        <v>0</v>
      </c>
      <c r="I356" s="452"/>
    </row>
    <row r="357" spans="1:970" s="4" customFormat="1" ht="22.5" hidden="1" customHeight="1" x14ac:dyDescent="0.25">
      <c r="A357" s="452"/>
      <c r="B357" s="452"/>
      <c r="C357" s="436">
        <v>310</v>
      </c>
      <c r="D357" s="438">
        <f>D310+D330</f>
        <v>1558925</v>
      </c>
      <c r="E357" s="436">
        <v>310</v>
      </c>
      <c r="F357" s="438">
        <f>B310+F310+F330</f>
        <v>0</v>
      </c>
      <c r="G357" s="436">
        <v>310</v>
      </c>
      <c r="H357" s="438">
        <f t="shared" si="128"/>
        <v>1558925</v>
      </c>
      <c r="I357" s="452"/>
      <c r="J357" s="469"/>
      <c r="K357" s="410"/>
      <c r="L357" s="410"/>
      <c r="M357" s="410"/>
      <c r="N357" s="318"/>
      <c r="O357" s="318"/>
      <c r="P357" s="318"/>
      <c r="Q357" s="318"/>
      <c r="R357" s="318"/>
      <c r="S357" s="318"/>
      <c r="T357" s="318"/>
      <c r="U357" s="318"/>
      <c r="V357" s="318"/>
      <c r="W357" s="318"/>
      <c r="X357" s="402"/>
      <c r="Y357" s="402"/>
      <c r="Z357" s="402"/>
      <c r="AA357" s="402"/>
      <c r="AB357" s="402"/>
      <c r="AC357" s="402"/>
      <c r="AD357" s="402"/>
      <c r="AE357" s="402"/>
      <c r="AF357" s="402"/>
      <c r="AG357" s="402"/>
      <c r="AH357" s="402"/>
      <c r="AI357" s="402"/>
      <c r="AJ357" s="402"/>
      <c r="AK357" s="402"/>
      <c r="AL357" s="402"/>
      <c r="AM357" s="402"/>
      <c r="AN357" s="402"/>
      <c r="AO357" s="402"/>
      <c r="AP357" s="402"/>
      <c r="AQ357" s="402"/>
      <c r="AR357" s="402"/>
      <c r="AS357" s="402"/>
      <c r="AT357" s="402"/>
      <c r="AU357" s="402"/>
      <c r="AV357" s="402"/>
      <c r="AW357" s="402"/>
      <c r="AX357" s="402"/>
      <c r="AY357" s="402"/>
      <c r="AZ357" s="402"/>
      <c r="BA357" s="403"/>
      <c r="BB357" s="403"/>
      <c r="AJZ357" s="3"/>
      <c r="AKA357" s="3"/>
      <c r="AKB357" s="3"/>
      <c r="AKC357" s="3"/>
      <c r="AKD357" s="3"/>
      <c r="AKE357" s="3"/>
      <c r="AKF357" s="3"/>
      <c r="AKG357" s="3"/>
      <c r="AKH357" s="3"/>
    </row>
    <row r="358" spans="1:970" s="4" customFormat="1" ht="22.5" hidden="1" customHeight="1" x14ac:dyDescent="0.25">
      <c r="A358" s="452"/>
      <c r="B358" s="452"/>
      <c r="C358" s="436">
        <v>340</v>
      </c>
      <c r="D358" s="438">
        <f>D331</f>
        <v>0</v>
      </c>
      <c r="E358" s="436">
        <v>340</v>
      </c>
      <c r="F358" s="438">
        <f>F331</f>
        <v>0</v>
      </c>
      <c r="G358" s="436">
        <v>340</v>
      </c>
      <c r="H358" s="438">
        <f t="shared" si="128"/>
        <v>0</v>
      </c>
      <c r="I358" s="452"/>
      <c r="J358" s="469"/>
      <c r="K358" s="410"/>
      <c r="L358" s="410"/>
      <c r="M358" s="410"/>
      <c r="N358" s="318"/>
      <c r="O358" s="318"/>
      <c r="P358" s="318"/>
      <c r="Q358" s="318"/>
      <c r="R358" s="318"/>
      <c r="S358" s="318"/>
      <c r="T358" s="318"/>
      <c r="U358" s="318"/>
      <c r="V358" s="318"/>
      <c r="W358" s="318"/>
      <c r="X358" s="402"/>
      <c r="Y358" s="402"/>
      <c r="Z358" s="402"/>
      <c r="AA358" s="402"/>
      <c r="AB358" s="402"/>
      <c r="AC358" s="402"/>
      <c r="AD358" s="402"/>
      <c r="AE358" s="402"/>
      <c r="AF358" s="402"/>
      <c r="AG358" s="402"/>
      <c r="AH358" s="402"/>
      <c r="AI358" s="402"/>
      <c r="AJ358" s="402"/>
      <c r="AK358" s="402"/>
      <c r="AL358" s="402"/>
      <c r="AM358" s="402"/>
      <c r="AN358" s="402"/>
      <c r="AO358" s="402"/>
      <c r="AP358" s="402"/>
      <c r="AQ358" s="402"/>
      <c r="AR358" s="402"/>
      <c r="AS358" s="402"/>
      <c r="AT358" s="402"/>
      <c r="AU358" s="402"/>
      <c r="AV358" s="402"/>
      <c r="AW358" s="402"/>
      <c r="AX358" s="402"/>
      <c r="AY358" s="402"/>
      <c r="AZ358" s="402"/>
      <c r="BA358" s="403"/>
      <c r="BB358" s="403"/>
      <c r="AJZ358" s="3"/>
      <c r="AKA358" s="3"/>
      <c r="AKB358" s="3"/>
      <c r="AKC358" s="3"/>
      <c r="AKD358" s="3"/>
      <c r="AKE358" s="3"/>
      <c r="AKF358" s="3"/>
      <c r="AKG358" s="3"/>
      <c r="AKH358" s="3"/>
    </row>
    <row r="359" spans="1:970" s="4" customFormat="1" ht="31.5" hidden="1" customHeight="1" x14ac:dyDescent="0.25">
      <c r="A359" s="452"/>
      <c r="B359" s="452"/>
      <c r="C359" s="436">
        <v>341</v>
      </c>
      <c r="D359" s="438">
        <f>D332</f>
        <v>20628.2</v>
      </c>
      <c r="E359" s="436">
        <v>341</v>
      </c>
      <c r="F359" s="438">
        <f>F332</f>
        <v>0</v>
      </c>
      <c r="G359" s="436">
        <v>341</v>
      </c>
      <c r="H359" s="438">
        <f t="shared" si="128"/>
        <v>20628.2</v>
      </c>
      <c r="I359" s="452"/>
      <c r="J359" s="469"/>
      <c r="K359" s="410"/>
      <c r="L359" s="410"/>
      <c r="M359" s="410"/>
      <c r="N359" s="318"/>
      <c r="O359" s="318"/>
      <c r="P359" s="318"/>
      <c r="Q359" s="318"/>
      <c r="R359" s="318"/>
      <c r="S359" s="318"/>
      <c r="T359" s="318"/>
      <c r="U359" s="318"/>
      <c r="V359" s="318"/>
      <c r="W359" s="318"/>
      <c r="X359" s="402"/>
      <c r="Y359" s="402"/>
      <c r="Z359" s="402"/>
      <c r="AA359" s="402"/>
      <c r="AB359" s="402"/>
      <c r="AC359" s="402"/>
      <c r="AD359" s="402"/>
      <c r="AE359" s="402"/>
      <c r="AF359" s="402"/>
      <c r="AG359" s="402"/>
      <c r="AH359" s="402"/>
      <c r="AI359" s="402"/>
      <c r="AJ359" s="402"/>
      <c r="AK359" s="402"/>
      <c r="AL359" s="402"/>
      <c r="AM359" s="402"/>
      <c r="AN359" s="402"/>
      <c r="AO359" s="402"/>
      <c r="AP359" s="402"/>
      <c r="AQ359" s="402"/>
      <c r="AR359" s="402"/>
      <c r="AS359" s="402"/>
      <c r="AT359" s="402"/>
      <c r="AU359" s="402"/>
      <c r="AV359" s="402"/>
      <c r="AW359" s="402"/>
      <c r="AX359" s="402"/>
      <c r="AY359" s="402"/>
      <c r="AZ359" s="402"/>
      <c r="BA359" s="403"/>
      <c r="BB359" s="403"/>
      <c r="AJZ359" s="3"/>
      <c r="AKA359" s="3"/>
      <c r="AKB359" s="3"/>
      <c r="AKC359" s="3"/>
      <c r="AKD359" s="3"/>
      <c r="AKE359" s="3"/>
      <c r="AKF359" s="3"/>
      <c r="AKG359" s="3"/>
      <c r="AKH359" s="3"/>
    </row>
    <row r="360" spans="1:970" s="4" customFormat="1" ht="15.75" hidden="1" x14ac:dyDescent="0.25">
      <c r="A360" s="452"/>
      <c r="B360" s="452"/>
      <c r="C360" s="436">
        <v>342</v>
      </c>
      <c r="D360" s="438">
        <f>D333+D311</f>
        <v>0</v>
      </c>
      <c r="E360" s="436">
        <v>342</v>
      </c>
      <c r="F360" s="438">
        <f>B311+F311+F333</f>
        <v>0</v>
      </c>
      <c r="G360" s="436">
        <v>342</v>
      </c>
      <c r="H360" s="438">
        <f t="shared" si="128"/>
        <v>0</v>
      </c>
      <c r="I360" s="452"/>
      <c r="J360" s="469"/>
      <c r="K360" s="410"/>
      <c r="L360" s="410"/>
      <c r="M360" s="410"/>
      <c r="N360" s="318"/>
      <c r="O360" s="318"/>
      <c r="P360" s="318"/>
      <c r="Q360" s="318"/>
      <c r="R360" s="318"/>
      <c r="S360" s="318"/>
      <c r="T360" s="318"/>
      <c r="U360" s="318"/>
      <c r="V360" s="318"/>
      <c r="W360" s="318"/>
      <c r="X360" s="402"/>
      <c r="Y360" s="402"/>
      <c r="Z360" s="402"/>
      <c r="AA360" s="402"/>
      <c r="AB360" s="402"/>
      <c r="AC360" s="402"/>
      <c r="AD360" s="402"/>
      <c r="AE360" s="402"/>
      <c r="AF360" s="402"/>
      <c r="AG360" s="402"/>
      <c r="AH360" s="402"/>
      <c r="AI360" s="402"/>
      <c r="AJ360" s="402"/>
      <c r="AK360" s="402"/>
      <c r="AL360" s="402"/>
      <c r="AM360" s="402"/>
      <c r="AN360" s="402"/>
      <c r="AO360" s="402"/>
      <c r="AP360" s="402"/>
      <c r="AQ360" s="402"/>
      <c r="AR360" s="402"/>
      <c r="AS360" s="402"/>
      <c r="AT360" s="402"/>
      <c r="AU360" s="402"/>
      <c r="AV360" s="402"/>
      <c r="AW360" s="402"/>
      <c r="AX360" s="402"/>
      <c r="AY360" s="402"/>
      <c r="AZ360" s="402"/>
      <c r="BA360" s="403"/>
      <c r="BB360" s="403"/>
      <c r="AJZ360" s="3"/>
      <c r="AKA360" s="3"/>
      <c r="AKB360" s="3"/>
      <c r="AKC360" s="3"/>
      <c r="AKD360" s="3"/>
      <c r="AKE360" s="3"/>
      <c r="AKF360" s="3"/>
      <c r="AKG360" s="3"/>
      <c r="AKH360" s="3"/>
    </row>
    <row r="361" spans="1:970" s="4" customFormat="1" ht="15.75" hidden="1" x14ac:dyDescent="0.25">
      <c r="A361" s="452"/>
      <c r="B361" s="452"/>
      <c r="C361" s="436">
        <v>343</v>
      </c>
      <c r="D361" s="438">
        <f>D334</f>
        <v>2775</v>
      </c>
      <c r="E361" s="436">
        <v>343</v>
      </c>
      <c r="F361" s="438">
        <f>F334</f>
        <v>0</v>
      </c>
      <c r="G361" s="436">
        <v>343</v>
      </c>
      <c r="H361" s="438">
        <f t="shared" si="128"/>
        <v>2775</v>
      </c>
      <c r="I361" s="452"/>
      <c r="J361" s="469"/>
      <c r="K361" s="410"/>
      <c r="L361" s="410"/>
      <c r="M361" s="410"/>
      <c r="N361" s="318"/>
      <c r="O361" s="318"/>
      <c r="P361" s="318"/>
      <c r="Q361" s="318"/>
      <c r="R361" s="318"/>
      <c r="S361" s="318"/>
      <c r="T361" s="318"/>
      <c r="U361" s="318"/>
      <c r="V361" s="318"/>
      <c r="W361" s="318"/>
      <c r="X361" s="402"/>
      <c r="Y361" s="402"/>
      <c r="Z361" s="402"/>
      <c r="AA361" s="402"/>
      <c r="AB361" s="402"/>
      <c r="AC361" s="402"/>
      <c r="AD361" s="402"/>
      <c r="AE361" s="402"/>
      <c r="AF361" s="402"/>
      <c r="AG361" s="402"/>
      <c r="AH361" s="402"/>
      <c r="AI361" s="402"/>
      <c r="AJ361" s="402"/>
      <c r="AK361" s="402"/>
      <c r="AL361" s="402"/>
      <c r="AM361" s="402"/>
      <c r="AN361" s="402"/>
      <c r="AO361" s="402"/>
      <c r="AP361" s="402"/>
      <c r="AQ361" s="402"/>
      <c r="AR361" s="402"/>
      <c r="AS361" s="402"/>
      <c r="AT361" s="402"/>
      <c r="AU361" s="402"/>
      <c r="AV361" s="402"/>
      <c r="AW361" s="402"/>
      <c r="AX361" s="402"/>
      <c r="AY361" s="402"/>
      <c r="AZ361" s="402"/>
      <c r="BA361" s="403"/>
      <c r="BB361" s="403"/>
      <c r="AJZ361" s="3"/>
      <c r="AKA361" s="3"/>
      <c r="AKB361" s="3"/>
      <c r="AKC361" s="3"/>
      <c r="AKD361" s="3"/>
      <c r="AKE361" s="3"/>
      <c r="AKF361" s="3"/>
      <c r="AKG361" s="3"/>
      <c r="AKH361" s="3"/>
    </row>
    <row r="362" spans="1:970" s="4" customFormat="1" ht="15.75" hidden="1" x14ac:dyDescent="0.25">
      <c r="A362" s="452"/>
      <c r="B362" s="452"/>
      <c r="C362" s="436">
        <v>344</v>
      </c>
      <c r="D362" s="438">
        <f>D335</f>
        <v>70432</v>
      </c>
      <c r="E362" s="436">
        <v>344</v>
      </c>
      <c r="F362" s="438">
        <f>F335</f>
        <v>0</v>
      </c>
      <c r="G362" s="436">
        <v>344</v>
      </c>
      <c r="H362" s="438">
        <f t="shared" si="128"/>
        <v>70432</v>
      </c>
      <c r="I362" s="452"/>
      <c r="J362" s="469"/>
      <c r="K362" s="410"/>
      <c r="L362" s="410"/>
      <c r="M362" s="410"/>
      <c r="N362" s="318"/>
      <c r="O362" s="318"/>
      <c r="P362" s="318"/>
      <c r="Q362" s="318"/>
      <c r="R362" s="318"/>
      <c r="S362" s="318"/>
      <c r="T362" s="318"/>
      <c r="U362" s="318"/>
      <c r="V362" s="318"/>
      <c r="W362" s="318"/>
      <c r="X362" s="402"/>
      <c r="Y362" s="402"/>
      <c r="Z362" s="402"/>
      <c r="AA362" s="402"/>
      <c r="AB362" s="402"/>
      <c r="AC362" s="402"/>
      <c r="AD362" s="402"/>
      <c r="AE362" s="402"/>
      <c r="AF362" s="402"/>
      <c r="AG362" s="402"/>
      <c r="AH362" s="402"/>
      <c r="AI362" s="402"/>
      <c r="AJ362" s="402"/>
      <c r="AK362" s="402"/>
      <c r="AL362" s="402"/>
      <c r="AM362" s="402"/>
      <c r="AN362" s="402"/>
      <c r="AO362" s="402"/>
      <c r="AP362" s="402"/>
      <c r="AQ362" s="402"/>
      <c r="AR362" s="402"/>
      <c r="AS362" s="402"/>
      <c r="AT362" s="402"/>
      <c r="AU362" s="402"/>
      <c r="AV362" s="402"/>
      <c r="AW362" s="402"/>
      <c r="AX362" s="402"/>
      <c r="AY362" s="402"/>
      <c r="AZ362" s="402"/>
      <c r="BA362" s="403"/>
      <c r="BB362" s="403"/>
      <c r="AJZ362" s="3"/>
      <c r="AKA362" s="3"/>
      <c r="AKB362" s="3"/>
      <c r="AKC362" s="3"/>
      <c r="AKD362" s="3"/>
      <c r="AKE362" s="3"/>
      <c r="AKF362" s="3"/>
      <c r="AKG362" s="3"/>
      <c r="AKH362" s="3"/>
    </row>
    <row r="363" spans="1:970" s="4" customFormat="1" ht="15.75" hidden="1" x14ac:dyDescent="0.25">
      <c r="A363" s="452"/>
      <c r="B363" s="452"/>
      <c r="C363" s="436">
        <v>345</v>
      </c>
      <c r="D363" s="438">
        <f>D336</f>
        <v>127800</v>
      </c>
      <c r="E363" s="436">
        <v>345</v>
      </c>
      <c r="F363" s="438">
        <f>F336</f>
        <v>0</v>
      </c>
      <c r="G363" s="436">
        <v>345</v>
      </c>
      <c r="H363" s="438">
        <f t="shared" si="128"/>
        <v>127800</v>
      </c>
      <c r="I363" s="452"/>
      <c r="J363" s="469"/>
      <c r="K363" s="410"/>
      <c r="L363" s="410"/>
      <c r="M363" s="410"/>
      <c r="N363" s="318"/>
      <c r="O363" s="318"/>
      <c r="P363" s="318"/>
      <c r="Q363" s="318"/>
      <c r="R363" s="318"/>
      <c r="S363" s="318"/>
      <c r="T363" s="318"/>
      <c r="U363" s="318"/>
      <c r="V363" s="318"/>
      <c r="W363" s="318"/>
      <c r="X363" s="402"/>
      <c r="Y363" s="402"/>
      <c r="Z363" s="402"/>
      <c r="AA363" s="402"/>
      <c r="AB363" s="402"/>
      <c r="AC363" s="402"/>
      <c r="AD363" s="402"/>
      <c r="AE363" s="402"/>
      <c r="AF363" s="402"/>
      <c r="AG363" s="402"/>
      <c r="AH363" s="402"/>
      <c r="AI363" s="402"/>
      <c r="AJ363" s="402"/>
      <c r="AK363" s="402"/>
      <c r="AL363" s="402"/>
      <c r="AM363" s="402"/>
      <c r="AN363" s="402"/>
      <c r="AO363" s="402"/>
      <c r="AP363" s="402"/>
      <c r="AQ363" s="402"/>
      <c r="AR363" s="402"/>
      <c r="AS363" s="402"/>
      <c r="AT363" s="402"/>
      <c r="AU363" s="402"/>
      <c r="AV363" s="402"/>
      <c r="AW363" s="402"/>
      <c r="AX363" s="402"/>
      <c r="AY363" s="402"/>
      <c r="AZ363" s="402"/>
      <c r="BA363" s="403"/>
      <c r="BB363" s="403"/>
      <c r="AJZ363" s="3"/>
      <c r="AKA363" s="3"/>
      <c r="AKB363" s="3"/>
      <c r="AKC363" s="3"/>
      <c r="AKD363" s="3"/>
      <c r="AKE363" s="3"/>
      <c r="AKF363" s="3"/>
      <c r="AKG363" s="3"/>
      <c r="AKH363" s="3"/>
    </row>
    <row r="364" spans="1:970" s="83" customFormat="1" ht="15.75" hidden="1" x14ac:dyDescent="0.25">
      <c r="A364" s="452"/>
      <c r="B364" s="452"/>
      <c r="C364" s="436">
        <v>346</v>
      </c>
      <c r="D364" s="438">
        <f>D337+D312</f>
        <v>302430</v>
      </c>
      <c r="E364" s="436">
        <v>346</v>
      </c>
      <c r="F364" s="438">
        <f>B312+F312+F337</f>
        <v>0</v>
      </c>
      <c r="G364" s="436">
        <v>346</v>
      </c>
      <c r="H364" s="438">
        <f t="shared" si="128"/>
        <v>302430</v>
      </c>
      <c r="I364" s="452"/>
      <c r="J364" s="469"/>
      <c r="K364" s="410"/>
      <c r="L364" s="410"/>
      <c r="M364" s="410"/>
      <c r="N364" s="318"/>
      <c r="O364" s="318"/>
      <c r="P364" s="318"/>
      <c r="Q364" s="318"/>
      <c r="R364" s="318"/>
      <c r="S364" s="318"/>
      <c r="T364" s="318"/>
      <c r="U364" s="318"/>
      <c r="V364" s="318"/>
      <c r="W364" s="318"/>
      <c r="X364" s="402"/>
      <c r="Y364" s="402"/>
      <c r="Z364" s="402"/>
      <c r="AA364" s="402"/>
      <c r="AB364" s="402"/>
      <c r="AC364" s="402"/>
      <c r="AD364" s="402"/>
      <c r="AE364" s="402"/>
      <c r="AF364" s="402"/>
      <c r="AG364" s="402"/>
      <c r="AH364" s="402"/>
      <c r="AI364" s="402"/>
      <c r="AJ364" s="402"/>
      <c r="AK364" s="402"/>
      <c r="AL364" s="402"/>
      <c r="AM364" s="402"/>
      <c r="AN364" s="402"/>
      <c r="AO364" s="402"/>
      <c r="AP364" s="402"/>
      <c r="AQ364" s="402"/>
      <c r="AR364" s="402"/>
      <c r="AS364" s="402"/>
      <c r="AT364" s="402"/>
      <c r="AU364" s="402"/>
      <c r="AV364" s="402"/>
      <c r="AW364" s="402"/>
      <c r="AX364" s="402"/>
      <c r="AY364" s="402"/>
      <c r="AZ364" s="402"/>
      <c r="BA364" s="403"/>
      <c r="BB364" s="403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  <c r="IA364" s="4"/>
      <c r="IB364" s="4"/>
      <c r="IC364" s="4"/>
      <c r="ID364" s="4"/>
      <c r="IE364" s="4"/>
      <c r="IF364" s="4"/>
      <c r="IG364" s="4"/>
      <c r="IH364" s="4"/>
      <c r="II364" s="4"/>
      <c r="IJ364" s="4"/>
      <c r="IK364" s="4"/>
      <c r="IL364" s="4"/>
      <c r="IM364" s="4"/>
      <c r="IN364" s="4"/>
      <c r="IO364" s="4"/>
      <c r="IP364" s="4"/>
      <c r="IQ364" s="4"/>
      <c r="IR364" s="4"/>
      <c r="IS364" s="4"/>
      <c r="IT364" s="4"/>
      <c r="IU364" s="4"/>
      <c r="IV364" s="4"/>
      <c r="IW364" s="4"/>
      <c r="IX364" s="4"/>
      <c r="IY364" s="4"/>
      <c r="IZ364" s="4"/>
      <c r="JA364" s="4"/>
      <c r="JB364" s="4"/>
      <c r="JC364" s="4"/>
      <c r="JD364" s="4"/>
      <c r="JE364" s="4"/>
      <c r="JF364" s="4"/>
      <c r="JG364" s="4"/>
      <c r="JH364" s="4"/>
      <c r="JI364" s="4"/>
      <c r="JJ364" s="4"/>
      <c r="JK364" s="4"/>
      <c r="JL364" s="4"/>
      <c r="JM364" s="4"/>
      <c r="JN364" s="4"/>
      <c r="JO364" s="4"/>
      <c r="JP364" s="4"/>
      <c r="JQ364" s="4"/>
      <c r="JR364" s="4"/>
      <c r="JS364" s="4"/>
      <c r="JT364" s="4"/>
      <c r="JU364" s="4"/>
      <c r="JV364" s="4"/>
      <c r="JW364" s="4"/>
      <c r="JX364" s="4"/>
      <c r="JY364" s="4"/>
      <c r="JZ364" s="4"/>
      <c r="KA364" s="4"/>
      <c r="KB364" s="4"/>
      <c r="KC364" s="4"/>
      <c r="KD364" s="4"/>
      <c r="KE364" s="4"/>
      <c r="KF364" s="4"/>
      <c r="KG364" s="4"/>
      <c r="KH364" s="4"/>
      <c r="KI364" s="4"/>
      <c r="KJ364" s="4"/>
      <c r="KK364" s="4"/>
      <c r="KL364" s="4"/>
      <c r="KM364" s="4"/>
      <c r="KN364" s="4"/>
      <c r="KO364" s="4"/>
      <c r="KP364" s="4"/>
      <c r="KQ364" s="4"/>
      <c r="KR364" s="4"/>
      <c r="KS364" s="4"/>
      <c r="KT364" s="4"/>
      <c r="KU364" s="4"/>
      <c r="KV364" s="4"/>
      <c r="KW364" s="4"/>
      <c r="KX364" s="4"/>
      <c r="KY364" s="4"/>
      <c r="KZ364" s="4"/>
      <c r="LA364" s="4"/>
      <c r="LB364" s="4"/>
      <c r="LC364" s="4"/>
      <c r="LD364" s="4"/>
      <c r="LE364" s="4"/>
      <c r="LF364" s="4"/>
      <c r="LG364" s="4"/>
      <c r="LH364" s="4"/>
      <c r="LI364" s="4"/>
      <c r="LJ364" s="4"/>
      <c r="LK364" s="4"/>
      <c r="LL364" s="4"/>
      <c r="LM364" s="4"/>
      <c r="LN364" s="4"/>
      <c r="LO364" s="4"/>
      <c r="LP364" s="4"/>
      <c r="LQ364" s="4"/>
      <c r="LR364" s="4"/>
      <c r="LS364" s="4"/>
      <c r="LT364" s="4"/>
      <c r="LU364" s="4"/>
      <c r="LV364" s="4"/>
      <c r="LW364" s="4"/>
      <c r="LX364" s="4"/>
      <c r="LY364" s="4"/>
      <c r="LZ364" s="4"/>
      <c r="MA364" s="4"/>
      <c r="MB364" s="4"/>
      <c r="MC364" s="4"/>
      <c r="MD364" s="4"/>
      <c r="ME364" s="4"/>
      <c r="MF364" s="4"/>
      <c r="MG364" s="4"/>
      <c r="MH364" s="4"/>
      <c r="MI364" s="4"/>
      <c r="MJ364" s="4"/>
      <c r="MK364" s="4"/>
      <c r="ML364" s="4"/>
      <c r="MM364" s="4"/>
      <c r="MN364" s="4"/>
      <c r="MO364" s="4"/>
      <c r="MP364" s="4"/>
      <c r="MQ364" s="4"/>
      <c r="MR364" s="4"/>
      <c r="MS364" s="4"/>
      <c r="MT364" s="4"/>
      <c r="MU364" s="4"/>
      <c r="MV364" s="4"/>
      <c r="MW364" s="4"/>
      <c r="MX364" s="4"/>
      <c r="MY364" s="4"/>
      <c r="MZ364" s="4"/>
      <c r="NA364" s="4"/>
      <c r="NB364" s="4"/>
      <c r="NC364" s="4"/>
      <c r="ND364" s="4"/>
      <c r="NE364" s="4"/>
      <c r="NF364" s="4"/>
      <c r="NG364" s="4"/>
      <c r="NH364" s="4"/>
      <c r="NI364" s="4"/>
      <c r="NJ364" s="4"/>
      <c r="NK364" s="4"/>
      <c r="NL364" s="4"/>
      <c r="NM364" s="4"/>
      <c r="NN364" s="4"/>
      <c r="NO364" s="4"/>
      <c r="NP364" s="4"/>
      <c r="NQ364" s="4"/>
      <c r="NR364" s="4"/>
      <c r="NS364" s="4"/>
      <c r="NT364" s="4"/>
      <c r="NU364" s="4"/>
      <c r="NV364" s="4"/>
      <c r="NW364" s="4"/>
      <c r="NX364" s="4"/>
      <c r="NY364" s="4"/>
      <c r="NZ364" s="4"/>
      <c r="OA364" s="4"/>
      <c r="OB364" s="4"/>
      <c r="OC364" s="4"/>
      <c r="OD364" s="4"/>
      <c r="OE364" s="4"/>
      <c r="OF364" s="4"/>
      <c r="OG364" s="4"/>
      <c r="OH364" s="4"/>
      <c r="OI364" s="4"/>
      <c r="OJ364" s="4"/>
      <c r="OK364" s="4"/>
      <c r="OL364" s="4"/>
      <c r="OM364" s="4"/>
      <c r="ON364" s="4"/>
      <c r="OO364" s="4"/>
      <c r="OP364" s="4"/>
      <c r="OQ364" s="4"/>
      <c r="OR364" s="4"/>
      <c r="OS364" s="4"/>
      <c r="OT364" s="4"/>
      <c r="OU364" s="4"/>
      <c r="OV364" s="4"/>
      <c r="OW364" s="4"/>
      <c r="OX364" s="4"/>
      <c r="OY364" s="4"/>
      <c r="OZ364" s="4"/>
      <c r="PA364" s="4"/>
      <c r="PB364" s="4"/>
      <c r="PC364" s="4"/>
      <c r="PD364" s="4"/>
      <c r="PE364" s="4"/>
      <c r="PF364" s="4"/>
      <c r="PG364" s="4"/>
      <c r="PH364" s="4"/>
      <c r="PI364" s="4"/>
      <c r="PJ364" s="4"/>
      <c r="PK364" s="4"/>
      <c r="PL364" s="4"/>
      <c r="PM364" s="4"/>
      <c r="PN364" s="4"/>
      <c r="PO364" s="4"/>
      <c r="PP364" s="4"/>
      <c r="PQ364" s="4"/>
      <c r="PR364" s="4"/>
      <c r="PS364" s="4"/>
      <c r="PT364" s="4"/>
      <c r="PU364" s="4"/>
      <c r="PV364" s="4"/>
      <c r="PW364" s="4"/>
      <c r="PX364" s="4"/>
      <c r="PY364" s="4"/>
      <c r="PZ364" s="4"/>
      <c r="QA364" s="4"/>
      <c r="QB364" s="4"/>
      <c r="QC364" s="4"/>
      <c r="QD364" s="4"/>
      <c r="QE364" s="4"/>
      <c r="QF364" s="4"/>
      <c r="QG364" s="4"/>
      <c r="QH364" s="4"/>
      <c r="QI364" s="4"/>
      <c r="QJ364" s="4"/>
      <c r="QK364" s="4"/>
      <c r="QL364" s="4"/>
      <c r="QM364" s="4"/>
      <c r="QN364" s="4"/>
      <c r="QO364" s="4"/>
      <c r="QP364" s="4"/>
      <c r="QQ364" s="4"/>
      <c r="QR364" s="4"/>
      <c r="QS364" s="4"/>
      <c r="QT364" s="4"/>
      <c r="QU364" s="4"/>
      <c r="QV364" s="4"/>
      <c r="QW364" s="4"/>
      <c r="QX364" s="4"/>
      <c r="QY364" s="4"/>
      <c r="QZ364" s="4"/>
      <c r="RA364" s="4"/>
      <c r="RB364" s="4"/>
      <c r="RC364" s="4"/>
      <c r="RD364" s="4"/>
      <c r="RE364" s="4"/>
      <c r="RF364" s="4"/>
      <c r="RG364" s="4"/>
      <c r="RH364" s="4"/>
      <c r="RI364" s="4"/>
      <c r="RJ364" s="4"/>
      <c r="RK364" s="4"/>
      <c r="RL364" s="4"/>
      <c r="RM364" s="4"/>
      <c r="RN364" s="4"/>
      <c r="RO364" s="4"/>
      <c r="RP364" s="4"/>
      <c r="RQ364" s="4"/>
      <c r="RR364" s="4"/>
      <c r="RS364" s="4"/>
      <c r="RT364" s="4"/>
      <c r="RU364" s="4"/>
      <c r="RV364" s="4"/>
      <c r="RW364" s="4"/>
      <c r="RX364" s="4"/>
      <c r="RY364" s="4"/>
      <c r="RZ364" s="4"/>
      <c r="SA364" s="4"/>
      <c r="SB364" s="4"/>
      <c r="SC364" s="4"/>
      <c r="SD364" s="4"/>
      <c r="SE364" s="4"/>
      <c r="SF364" s="4"/>
      <c r="SG364" s="4"/>
      <c r="SH364" s="4"/>
      <c r="SI364" s="4"/>
      <c r="SJ364" s="4"/>
      <c r="SK364" s="4"/>
      <c r="SL364" s="4"/>
      <c r="SM364" s="4"/>
      <c r="SN364" s="4"/>
      <c r="SO364" s="4"/>
      <c r="SP364" s="4"/>
      <c r="SQ364" s="4"/>
      <c r="SR364" s="4"/>
      <c r="SS364" s="4"/>
      <c r="ST364" s="4"/>
      <c r="SU364" s="4"/>
      <c r="SV364" s="4"/>
      <c r="SW364" s="4"/>
      <c r="SX364" s="4"/>
      <c r="SY364" s="4"/>
      <c r="SZ364" s="4"/>
      <c r="TA364" s="4"/>
      <c r="TB364" s="4"/>
      <c r="TC364" s="4"/>
      <c r="TD364" s="4"/>
      <c r="TE364" s="4"/>
      <c r="TF364" s="4"/>
      <c r="TG364" s="4"/>
      <c r="TH364" s="4"/>
      <c r="TI364" s="4"/>
      <c r="TJ364" s="4"/>
      <c r="TK364" s="4"/>
      <c r="TL364" s="4"/>
      <c r="TM364" s="4"/>
      <c r="TN364" s="4"/>
      <c r="TO364" s="4"/>
      <c r="TP364" s="4"/>
      <c r="TQ364" s="4"/>
      <c r="TR364" s="4"/>
      <c r="TS364" s="4"/>
      <c r="TT364" s="4"/>
      <c r="TU364" s="4"/>
      <c r="TV364" s="4"/>
      <c r="TW364" s="4"/>
      <c r="TX364" s="4"/>
      <c r="TY364" s="4"/>
      <c r="TZ364" s="4"/>
      <c r="UA364" s="4"/>
      <c r="UB364" s="4"/>
      <c r="UC364" s="4"/>
      <c r="UD364" s="4"/>
      <c r="UE364" s="4"/>
      <c r="UF364" s="4"/>
      <c r="UG364" s="4"/>
      <c r="UH364" s="4"/>
      <c r="UI364" s="4"/>
      <c r="UJ364" s="4"/>
      <c r="UK364" s="4"/>
      <c r="UL364" s="4"/>
      <c r="UM364" s="4"/>
      <c r="UN364" s="4"/>
      <c r="UO364" s="4"/>
      <c r="UP364" s="4"/>
      <c r="UQ364" s="4"/>
      <c r="UR364" s="4"/>
      <c r="US364" s="4"/>
      <c r="UT364" s="4"/>
      <c r="UU364" s="4"/>
      <c r="UV364" s="4"/>
      <c r="UW364" s="4"/>
      <c r="UX364" s="4"/>
      <c r="UY364" s="4"/>
      <c r="UZ364" s="4"/>
      <c r="VA364" s="4"/>
      <c r="VB364" s="4"/>
      <c r="VC364" s="4"/>
      <c r="VD364" s="4"/>
      <c r="VE364" s="4"/>
      <c r="VF364" s="4"/>
      <c r="VG364" s="4"/>
      <c r="VH364" s="4"/>
      <c r="VI364" s="4"/>
      <c r="VJ364" s="4"/>
      <c r="VK364" s="4"/>
      <c r="VL364" s="4"/>
      <c r="VM364" s="4"/>
      <c r="VN364" s="4"/>
      <c r="VO364" s="4"/>
      <c r="VP364" s="4"/>
      <c r="VQ364" s="4"/>
      <c r="VR364" s="4"/>
      <c r="VS364" s="4"/>
      <c r="VT364" s="4"/>
      <c r="VU364" s="4"/>
      <c r="VV364" s="4"/>
      <c r="VW364" s="4"/>
      <c r="VX364" s="4"/>
      <c r="VY364" s="4"/>
      <c r="VZ364" s="4"/>
      <c r="WA364" s="4"/>
      <c r="WB364" s="4"/>
      <c r="WC364" s="4"/>
      <c r="WD364" s="4"/>
      <c r="WE364" s="4"/>
      <c r="WF364" s="4"/>
      <c r="WG364" s="4"/>
      <c r="WH364" s="4"/>
      <c r="WI364" s="4"/>
      <c r="WJ364" s="4"/>
      <c r="WK364" s="4"/>
      <c r="WL364" s="4"/>
      <c r="WM364" s="4"/>
      <c r="WN364" s="4"/>
      <c r="WO364" s="4"/>
      <c r="WP364" s="4"/>
      <c r="WQ364" s="4"/>
      <c r="WR364" s="4"/>
      <c r="WS364" s="4"/>
      <c r="WT364" s="4"/>
      <c r="WU364" s="4"/>
      <c r="WV364" s="4"/>
      <c r="WW364" s="4"/>
      <c r="WX364" s="4"/>
      <c r="WY364" s="4"/>
      <c r="WZ364" s="4"/>
      <c r="XA364" s="4"/>
      <c r="XB364" s="4"/>
      <c r="XC364" s="4"/>
      <c r="XD364" s="4"/>
      <c r="XE364" s="4"/>
      <c r="XF364" s="4"/>
      <c r="XG364" s="4"/>
      <c r="XH364" s="4"/>
      <c r="XI364" s="4"/>
      <c r="XJ364" s="4"/>
      <c r="XK364" s="4"/>
      <c r="XL364" s="4"/>
      <c r="XM364" s="4"/>
      <c r="XN364" s="4"/>
      <c r="XO364" s="4"/>
      <c r="XP364" s="4"/>
      <c r="XQ364" s="4"/>
      <c r="XR364" s="4"/>
      <c r="XS364" s="4"/>
      <c r="XT364" s="4"/>
      <c r="XU364" s="4"/>
      <c r="XV364" s="4"/>
      <c r="XW364" s="4"/>
      <c r="XX364" s="4"/>
      <c r="XY364" s="4"/>
      <c r="XZ364" s="4"/>
      <c r="YA364" s="4"/>
      <c r="YB364" s="4"/>
      <c r="YC364" s="4"/>
      <c r="YD364" s="4"/>
      <c r="YE364" s="4"/>
      <c r="YF364" s="4"/>
      <c r="YG364" s="4"/>
      <c r="YH364" s="4"/>
      <c r="YI364" s="4"/>
      <c r="YJ364" s="4"/>
      <c r="YK364" s="4"/>
      <c r="YL364" s="4"/>
      <c r="YM364" s="4"/>
      <c r="YN364" s="4"/>
      <c r="YO364" s="4"/>
      <c r="YP364" s="4"/>
      <c r="YQ364" s="4"/>
      <c r="YR364" s="4"/>
      <c r="YS364" s="4"/>
      <c r="YT364" s="4"/>
      <c r="YU364" s="4"/>
      <c r="YV364" s="4"/>
      <c r="YW364" s="4"/>
      <c r="YX364" s="4"/>
      <c r="YY364" s="4"/>
      <c r="YZ364" s="4"/>
      <c r="ZA364" s="4"/>
      <c r="ZB364" s="4"/>
      <c r="ZC364" s="4"/>
      <c r="ZD364" s="4"/>
      <c r="ZE364" s="4"/>
      <c r="ZF364" s="4"/>
      <c r="ZG364" s="4"/>
      <c r="ZH364" s="4"/>
      <c r="ZI364" s="4"/>
      <c r="ZJ364" s="4"/>
      <c r="ZK364" s="4"/>
      <c r="ZL364" s="4"/>
      <c r="ZM364" s="4"/>
      <c r="ZN364" s="4"/>
      <c r="ZO364" s="4"/>
      <c r="ZP364" s="4"/>
      <c r="ZQ364" s="4"/>
      <c r="ZR364" s="4"/>
      <c r="ZS364" s="4"/>
      <c r="ZT364" s="4"/>
      <c r="ZU364" s="4"/>
      <c r="ZV364" s="4"/>
      <c r="ZW364" s="4"/>
      <c r="ZX364" s="4"/>
      <c r="ZY364" s="4"/>
      <c r="ZZ364" s="4"/>
      <c r="AAA364" s="4"/>
      <c r="AAB364" s="4"/>
      <c r="AAC364" s="4"/>
      <c r="AAD364" s="4"/>
      <c r="AAE364" s="4"/>
      <c r="AAF364" s="4"/>
      <c r="AAG364" s="4"/>
      <c r="AAH364" s="4"/>
      <c r="AAI364" s="4"/>
      <c r="AAJ364" s="4"/>
      <c r="AAK364" s="4"/>
      <c r="AAL364" s="4"/>
      <c r="AAM364" s="4"/>
      <c r="AAN364" s="4"/>
      <c r="AAO364" s="4"/>
      <c r="AAP364" s="4"/>
      <c r="AAQ364" s="4"/>
      <c r="AAR364" s="4"/>
      <c r="AAS364" s="4"/>
      <c r="AAT364" s="4"/>
      <c r="AAU364" s="4"/>
      <c r="AAV364" s="4"/>
      <c r="AAW364" s="4"/>
      <c r="AAX364" s="4"/>
      <c r="AAY364" s="4"/>
      <c r="AAZ364" s="4"/>
      <c r="ABA364" s="4"/>
      <c r="ABB364" s="4"/>
      <c r="ABC364" s="4"/>
      <c r="ABD364" s="4"/>
      <c r="ABE364" s="4"/>
      <c r="ABF364" s="4"/>
      <c r="ABG364" s="4"/>
      <c r="ABH364" s="4"/>
      <c r="ABI364" s="4"/>
      <c r="ABJ364" s="4"/>
      <c r="ABK364" s="4"/>
      <c r="ABL364" s="4"/>
      <c r="ABM364" s="4"/>
      <c r="ABN364" s="4"/>
      <c r="ABO364" s="4"/>
      <c r="ABP364" s="4"/>
      <c r="ABQ364" s="4"/>
      <c r="ABR364" s="4"/>
      <c r="ABS364" s="4"/>
      <c r="ABT364" s="4"/>
      <c r="ABU364" s="4"/>
      <c r="ABV364" s="4"/>
      <c r="ABW364" s="4"/>
      <c r="ABX364" s="4"/>
      <c r="ABY364" s="4"/>
      <c r="ABZ364" s="4"/>
      <c r="ACA364" s="4"/>
      <c r="ACB364" s="4"/>
      <c r="ACC364" s="4"/>
      <c r="ACD364" s="4"/>
      <c r="ACE364" s="4"/>
      <c r="ACF364" s="4"/>
      <c r="ACG364" s="4"/>
      <c r="ACH364" s="4"/>
      <c r="ACI364" s="4"/>
      <c r="ACJ364" s="4"/>
      <c r="ACK364" s="4"/>
      <c r="ACL364" s="4"/>
      <c r="ACM364" s="4"/>
      <c r="ACN364" s="4"/>
      <c r="ACO364" s="4"/>
      <c r="ACP364" s="4"/>
      <c r="ACQ364" s="4"/>
      <c r="ACR364" s="4"/>
      <c r="ACS364" s="4"/>
      <c r="ACT364" s="4"/>
      <c r="ACU364" s="4"/>
      <c r="ACV364" s="4"/>
      <c r="ACW364" s="4"/>
      <c r="ACX364" s="4"/>
      <c r="ACY364" s="4"/>
      <c r="ACZ364" s="4"/>
      <c r="ADA364" s="4"/>
      <c r="ADB364" s="4"/>
      <c r="ADC364" s="4"/>
      <c r="ADD364" s="4"/>
      <c r="ADE364" s="4"/>
      <c r="ADF364" s="4"/>
      <c r="ADG364" s="4"/>
      <c r="ADH364" s="4"/>
      <c r="ADI364" s="4"/>
      <c r="ADJ364" s="4"/>
      <c r="ADK364" s="4"/>
      <c r="ADL364" s="4"/>
      <c r="ADM364" s="4"/>
      <c r="ADN364" s="4"/>
      <c r="ADO364" s="4"/>
      <c r="ADP364" s="4"/>
      <c r="ADQ364" s="4"/>
      <c r="ADR364" s="4"/>
      <c r="ADS364" s="4"/>
      <c r="ADT364" s="4"/>
      <c r="ADU364" s="4"/>
      <c r="ADV364" s="4"/>
      <c r="ADW364" s="4"/>
      <c r="ADX364" s="4"/>
      <c r="ADY364" s="4"/>
      <c r="ADZ364" s="4"/>
      <c r="AEA364" s="4"/>
      <c r="AEB364" s="4"/>
      <c r="AEC364" s="4"/>
      <c r="AED364" s="4"/>
      <c r="AEE364" s="4"/>
      <c r="AEF364" s="4"/>
      <c r="AEG364" s="4"/>
      <c r="AEH364" s="4"/>
      <c r="AEI364" s="4"/>
      <c r="AEJ364" s="4"/>
      <c r="AEK364" s="4"/>
      <c r="AEL364" s="4"/>
      <c r="AEM364" s="4"/>
      <c r="AEN364" s="4"/>
      <c r="AEO364" s="4"/>
      <c r="AEP364" s="4"/>
      <c r="AEQ364" s="4"/>
      <c r="AER364" s="4"/>
      <c r="AES364" s="4"/>
      <c r="AET364" s="4"/>
      <c r="AEU364" s="4"/>
      <c r="AEV364" s="4"/>
      <c r="AEW364" s="4"/>
      <c r="AEX364" s="4"/>
      <c r="AEY364" s="4"/>
      <c r="AEZ364" s="4"/>
      <c r="AFA364" s="4"/>
      <c r="AFB364" s="4"/>
      <c r="AFC364" s="4"/>
      <c r="AFD364" s="4"/>
      <c r="AFE364" s="4"/>
      <c r="AFF364" s="4"/>
      <c r="AFG364" s="4"/>
      <c r="AFH364" s="4"/>
      <c r="AFI364" s="4"/>
      <c r="AFJ364" s="4"/>
      <c r="AFK364" s="4"/>
      <c r="AFL364" s="4"/>
      <c r="AFM364" s="4"/>
      <c r="AFN364" s="4"/>
      <c r="AFO364" s="4"/>
      <c r="AFP364" s="4"/>
      <c r="AFQ364" s="4"/>
      <c r="AFR364" s="4"/>
      <c r="AFS364" s="4"/>
      <c r="AFT364" s="4"/>
      <c r="AFU364" s="4"/>
      <c r="AFV364" s="4"/>
      <c r="AFW364" s="4"/>
      <c r="AFX364" s="4"/>
      <c r="AFY364" s="4"/>
      <c r="AFZ364" s="4"/>
      <c r="AGA364" s="4"/>
      <c r="AGB364" s="4"/>
      <c r="AGC364" s="4"/>
      <c r="AGD364" s="4"/>
      <c r="AGE364" s="4"/>
      <c r="AGF364" s="4"/>
      <c r="AGG364" s="4"/>
      <c r="AGH364" s="4"/>
      <c r="AGI364" s="4"/>
      <c r="AGJ364" s="4"/>
      <c r="AGK364" s="4"/>
      <c r="AGL364" s="4"/>
      <c r="AGM364" s="4"/>
      <c r="AGN364" s="4"/>
      <c r="AGO364" s="4"/>
      <c r="AGP364" s="4"/>
      <c r="AGQ364" s="4"/>
      <c r="AGR364" s="4"/>
      <c r="AGS364" s="4"/>
      <c r="AGT364" s="4"/>
      <c r="AGU364" s="4"/>
      <c r="AGV364" s="4"/>
      <c r="AGW364" s="4"/>
      <c r="AGX364" s="4"/>
      <c r="AGY364" s="4"/>
      <c r="AGZ364" s="4"/>
      <c r="AHA364" s="4"/>
      <c r="AHB364" s="4"/>
      <c r="AHC364" s="4"/>
      <c r="AHD364" s="4"/>
      <c r="AHE364" s="4"/>
      <c r="AHF364" s="4"/>
      <c r="AHG364" s="4"/>
      <c r="AHH364" s="4"/>
      <c r="AHI364" s="4"/>
      <c r="AHJ364" s="4"/>
      <c r="AHK364" s="4"/>
      <c r="AHL364" s="4"/>
      <c r="AHM364" s="4"/>
      <c r="AHN364" s="4"/>
      <c r="AHO364" s="4"/>
      <c r="AHP364" s="4"/>
      <c r="AHQ364" s="4"/>
      <c r="AHR364" s="4"/>
      <c r="AHS364" s="4"/>
      <c r="AHT364" s="4"/>
      <c r="AHU364" s="4"/>
      <c r="AHV364" s="4"/>
      <c r="AHW364" s="4"/>
      <c r="AHX364" s="4"/>
      <c r="AHY364" s="4"/>
      <c r="AHZ364" s="4"/>
      <c r="AIA364" s="4"/>
      <c r="AIB364" s="4"/>
      <c r="AIC364" s="4"/>
      <c r="AID364" s="4"/>
      <c r="AIE364" s="4"/>
      <c r="AIF364" s="4"/>
      <c r="AIG364" s="4"/>
      <c r="AIH364" s="4"/>
      <c r="AII364" s="4"/>
      <c r="AIJ364" s="4"/>
      <c r="AIK364" s="4"/>
      <c r="AIL364" s="4"/>
      <c r="AIM364" s="4"/>
      <c r="AIN364" s="4"/>
      <c r="AIO364" s="4"/>
      <c r="AIP364" s="4"/>
      <c r="AIQ364" s="4"/>
      <c r="AIR364" s="4"/>
      <c r="AIS364" s="4"/>
      <c r="AIT364" s="4"/>
      <c r="AIU364" s="4"/>
      <c r="AIV364" s="4"/>
      <c r="AIW364" s="4"/>
      <c r="AIX364" s="4"/>
      <c r="AIY364" s="4"/>
      <c r="AIZ364" s="4"/>
      <c r="AJA364" s="4"/>
      <c r="AJB364" s="4"/>
      <c r="AJC364" s="4"/>
      <c r="AJD364" s="4"/>
      <c r="AJE364" s="4"/>
      <c r="AJF364" s="4"/>
      <c r="AJG364" s="4"/>
      <c r="AJH364" s="4"/>
      <c r="AJI364" s="4"/>
      <c r="AJJ364" s="4"/>
      <c r="AJK364" s="4"/>
      <c r="AJL364" s="4"/>
      <c r="AJM364" s="4"/>
      <c r="AJN364" s="4"/>
      <c r="AJO364" s="4"/>
      <c r="AJP364" s="4"/>
      <c r="AJQ364" s="4"/>
      <c r="AJR364" s="4"/>
      <c r="AJS364" s="4"/>
      <c r="AJT364" s="4"/>
      <c r="AJU364" s="4"/>
      <c r="AJV364" s="4"/>
      <c r="AJW364" s="4"/>
      <c r="AJX364" s="4"/>
      <c r="AJY364" s="4"/>
      <c r="AJZ364" s="3"/>
      <c r="AKA364" s="3"/>
      <c r="AKB364" s="3"/>
      <c r="AKC364" s="3"/>
      <c r="AKD364" s="3"/>
      <c r="AKE364" s="3"/>
      <c r="AKF364" s="3"/>
      <c r="AKG364" s="3"/>
      <c r="AKH364" s="3"/>
    </row>
    <row r="365" spans="1:970" s="83" customFormat="1" ht="15.75" hidden="1" x14ac:dyDescent="0.25">
      <c r="A365" s="452"/>
      <c r="B365" s="452"/>
      <c r="C365" s="436">
        <v>349</v>
      </c>
      <c r="D365" s="438">
        <f>D338+D313</f>
        <v>47100</v>
      </c>
      <c r="E365" s="436">
        <v>349</v>
      </c>
      <c r="F365" s="438">
        <f>B313+F313+F338</f>
        <v>0</v>
      </c>
      <c r="G365" s="436">
        <v>349</v>
      </c>
      <c r="H365" s="438">
        <f t="shared" si="128"/>
        <v>47100</v>
      </c>
      <c r="I365" s="452"/>
      <c r="J365" s="469"/>
      <c r="K365" s="410"/>
      <c r="L365" s="410"/>
      <c r="M365" s="410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402"/>
      <c r="Y365" s="402"/>
      <c r="Z365" s="402"/>
      <c r="AA365" s="402"/>
      <c r="AB365" s="402"/>
      <c r="AC365" s="402"/>
      <c r="AD365" s="402"/>
      <c r="AE365" s="402"/>
      <c r="AF365" s="402"/>
      <c r="AG365" s="402"/>
      <c r="AH365" s="402"/>
      <c r="AI365" s="402"/>
      <c r="AJ365" s="402"/>
      <c r="AK365" s="402"/>
      <c r="AL365" s="402"/>
      <c r="AM365" s="402"/>
      <c r="AN365" s="402"/>
      <c r="AO365" s="402"/>
      <c r="AP365" s="402"/>
      <c r="AQ365" s="402"/>
      <c r="AR365" s="402"/>
      <c r="AS365" s="402"/>
      <c r="AT365" s="402"/>
      <c r="AU365" s="402"/>
      <c r="AV365" s="402"/>
      <c r="AW365" s="402"/>
      <c r="AX365" s="402"/>
      <c r="AY365" s="402"/>
      <c r="AZ365" s="402"/>
      <c r="BA365" s="403"/>
      <c r="BB365" s="403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  <c r="IU365" s="4"/>
      <c r="IV365" s="4"/>
      <c r="IW365" s="4"/>
      <c r="IX365" s="4"/>
      <c r="IY365" s="4"/>
      <c r="IZ365" s="4"/>
      <c r="JA365" s="4"/>
      <c r="JB365" s="4"/>
      <c r="JC365" s="4"/>
      <c r="JD365" s="4"/>
      <c r="JE365" s="4"/>
      <c r="JF365" s="4"/>
      <c r="JG365" s="4"/>
      <c r="JH365" s="4"/>
      <c r="JI365" s="4"/>
      <c r="JJ365" s="4"/>
      <c r="JK365" s="4"/>
      <c r="JL365" s="4"/>
      <c r="JM365" s="4"/>
      <c r="JN365" s="4"/>
      <c r="JO365" s="4"/>
      <c r="JP365" s="4"/>
      <c r="JQ365" s="4"/>
      <c r="JR365" s="4"/>
      <c r="JS365" s="4"/>
      <c r="JT365" s="4"/>
      <c r="JU365" s="4"/>
      <c r="JV365" s="4"/>
      <c r="JW365" s="4"/>
      <c r="JX365" s="4"/>
      <c r="JY365" s="4"/>
      <c r="JZ365" s="4"/>
      <c r="KA365" s="4"/>
      <c r="KB365" s="4"/>
      <c r="KC365" s="4"/>
      <c r="KD365" s="4"/>
      <c r="KE365" s="4"/>
      <c r="KF365" s="4"/>
      <c r="KG365" s="4"/>
      <c r="KH365" s="4"/>
      <c r="KI365" s="4"/>
      <c r="KJ365" s="4"/>
      <c r="KK365" s="4"/>
      <c r="KL365" s="4"/>
      <c r="KM365" s="4"/>
      <c r="KN365" s="4"/>
      <c r="KO365" s="4"/>
      <c r="KP365" s="4"/>
      <c r="KQ365" s="4"/>
      <c r="KR365" s="4"/>
      <c r="KS365" s="4"/>
      <c r="KT365" s="4"/>
      <c r="KU365" s="4"/>
      <c r="KV365" s="4"/>
      <c r="KW365" s="4"/>
      <c r="KX365" s="4"/>
      <c r="KY365" s="4"/>
      <c r="KZ365" s="4"/>
      <c r="LA365" s="4"/>
      <c r="LB365" s="4"/>
      <c r="LC365" s="4"/>
      <c r="LD365" s="4"/>
      <c r="LE365" s="4"/>
      <c r="LF365" s="4"/>
      <c r="LG365" s="4"/>
      <c r="LH365" s="4"/>
      <c r="LI365" s="4"/>
      <c r="LJ365" s="4"/>
      <c r="LK365" s="4"/>
      <c r="LL365" s="4"/>
      <c r="LM365" s="4"/>
      <c r="LN365" s="4"/>
      <c r="LO365" s="4"/>
      <c r="LP365" s="4"/>
      <c r="LQ365" s="4"/>
      <c r="LR365" s="4"/>
      <c r="LS365" s="4"/>
      <c r="LT365" s="4"/>
      <c r="LU365" s="4"/>
      <c r="LV365" s="4"/>
      <c r="LW365" s="4"/>
      <c r="LX365" s="4"/>
      <c r="LY365" s="4"/>
      <c r="LZ365" s="4"/>
      <c r="MA365" s="4"/>
      <c r="MB365" s="4"/>
      <c r="MC365" s="4"/>
      <c r="MD365" s="4"/>
      <c r="ME365" s="4"/>
      <c r="MF365" s="4"/>
      <c r="MG365" s="4"/>
      <c r="MH365" s="4"/>
      <c r="MI365" s="4"/>
      <c r="MJ365" s="4"/>
      <c r="MK365" s="4"/>
      <c r="ML365" s="4"/>
      <c r="MM365" s="4"/>
      <c r="MN365" s="4"/>
      <c r="MO365" s="4"/>
      <c r="MP365" s="4"/>
      <c r="MQ365" s="4"/>
      <c r="MR365" s="4"/>
      <c r="MS365" s="4"/>
      <c r="MT365" s="4"/>
      <c r="MU365" s="4"/>
      <c r="MV365" s="4"/>
      <c r="MW365" s="4"/>
      <c r="MX365" s="4"/>
      <c r="MY365" s="4"/>
      <c r="MZ365" s="4"/>
      <c r="NA365" s="4"/>
      <c r="NB365" s="4"/>
      <c r="NC365" s="4"/>
      <c r="ND365" s="4"/>
      <c r="NE365" s="4"/>
      <c r="NF365" s="4"/>
      <c r="NG365" s="4"/>
      <c r="NH365" s="4"/>
      <c r="NI365" s="4"/>
      <c r="NJ365" s="4"/>
      <c r="NK365" s="4"/>
      <c r="NL365" s="4"/>
      <c r="NM365" s="4"/>
      <c r="NN365" s="4"/>
      <c r="NO365" s="4"/>
      <c r="NP365" s="4"/>
      <c r="NQ365" s="4"/>
      <c r="NR365" s="4"/>
      <c r="NS365" s="4"/>
      <c r="NT365" s="4"/>
      <c r="NU365" s="4"/>
      <c r="NV365" s="4"/>
      <c r="NW365" s="4"/>
      <c r="NX365" s="4"/>
      <c r="NY365" s="4"/>
      <c r="NZ365" s="4"/>
      <c r="OA365" s="4"/>
      <c r="OB365" s="4"/>
      <c r="OC365" s="4"/>
      <c r="OD365" s="4"/>
      <c r="OE365" s="4"/>
      <c r="OF365" s="4"/>
      <c r="OG365" s="4"/>
      <c r="OH365" s="4"/>
      <c r="OI365" s="4"/>
      <c r="OJ365" s="4"/>
      <c r="OK365" s="4"/>
      <c r="OL365" s="4"/>
      <c r="OM365" s="4"/>
      <c r="ON365" s="4"/>
      <c r="OO365" s="4"/>
      <c r="OP365" s="4"/>
      <c r="OQ365" s="4"/>
      <c r="OR365" s="4"/>
      <c r="OS365" s="4"/>
      <c r="OT365" s="4"/>
      <c r="OU365" s="4"/>
      <c r="OV365" s="4"/>
      <c r="OW365" s="4"/>
      <c r="OX365" s="4"/>
      <c r="OY365" s="4"/>
      <c r="OZ365" s="4"/>
      <c r="PA365" s="4"/>
      <c r="PB365" s="4"/>
      <c r="PC365" s="4"/>
      <c r="PD365" s="4"/>
      <c r="PE365" s="4"/>
      <c r="PF365" s="4"/>
      <c r="PG365" s="4"/>
      <c r="PH365" s="4"/>
      <c r="PI365" s="4"/>
      <c r="PJ365" s="4"/>
      <c r="PK365" s="4"/>
      <c r="PL365" s="4"/>
      <c r="PM365" s="4"/>
      <c r="PN365" s="4"/>
      <c r="PO365" s="4"/>
      <c r="PP365" s="4"/>
      <c r="PQ365" s="4"/>
      <c r="PR365" s="4"/>
      <c r="PS365" s="4"/>
      <c r="PT365" s="4"/>
      <c r="PU365" s="4"/>
      <c r="PV365" s="4"/>
      <c r="PW365" s="4"/>
      <c r="PX365" s="4"/>
      <c r="PY365" s="4"/>
      <c r="PZ365" s="4"/>
      <c r="QA365" s="4"/>
      <c r="QB365" s="4"/>
      <c r="QC365" s="4"/>
      <c r="QD365" s="4"/>
      <c r="QE365" s="4"/>
      <c r="QF365" s="4"/>
      <c r="QG365" s="4"/>
      <c r="QH365" s="4"/>
      <c r="QI365" s="4"/>
      <c r="QJ365" s="4"/>
      <c r="QK365" s="4"/>
      <c r="QL365" s="4"/>
      <c r="QM365" s="4"/>
      <c r="QN365" s="4"/>
      <c r="QO365" s="4"/>
      <c r="QP365" s="4"/>
      <c r="QQ365" s="4"/>
      <c r="QR365" s="4"/>
      <c r="QS365" s="4"/>
      <c r="QT365" s="4"/>
      <c r="QU365" s="4"/>
      <c r="QV365" s="4"/>
      <c r="QW365" s="4"/>
      <c r="QX365" s="4"/>
      <c r="QY365" s="4"/>
      <c r="QZ365" s="4"/>
      <c r="RA365" s="4"/>
      <c r="RB365" s="4"/>
      <c r="RC365" s="4"/>
      <c r="RD365" s="4"/>
      <c r="RE365" s="4"/>
      <c r="RF365" s="4"/>
      <c r="RG365" s="4"/>
      <c r="RH365" s="4"/>
      <c r="RI365" s="4"/>
      <c r="RJ365" s="4"/>
      <c r="RK365" s="4"/>
      <c r="RL365" s="4"/>
      <c r="RM365" s="4"/>
      <c r="RN365" s="4"/>
      <c r="RO365" s="4"/>
      <c r="RP365" s="4"/>
      <c r="RQ365" s="4"/>
      <c r="RR365" s="4"/>
      <c r="RS365" s="4"/>
      <c r="RT365" s="4"/>
      <c r="RU365" s="4"/>
      <c r="RV365" s="4"/>
      <c r="RW365" s="4"/>
      <c r="RX365" s="4"/>
      <c r="RY365" s="4"/>
      <c r="RZ365" s="4"/>
      <c r="SA365" s="4"/>
      <c r="SB365" s="4"/>
      <c r="SC365" s="4"/>
      <c r="SD365" s="4"/>
      <c r="SE365" s="4"/>
      <c r="SF365" s="4"/>
      <c r="SG365" s="4"/>
      <c r="SH365" s="4"/>
      <c r="SI365" s="4"/>
      <c r="SJ365" s="4"/>
      <c r="SK365" s="4"/>
      <c r="SL365" s="4"/>
      <c r="SM365" s="4"/>
      <c r="SN365" s="4"/>
      <c r="SO365" s="4"/>
      <c r="SP365" s="4"/>
      <c r="SQ365" s="4"/>
      <c r="SR365" s="4"/>
      <c r="SS365" s="4"/>
      <c r="ST365" s="4"/>
      <c r="SU365" s="4"/>
      <c r="SV365" s="4"/>
      <c r="SW365" s="4"/>
      <c r="SX365" s="4"/>
      <c r="SY365" s="4"/>
      <c r="SZ365" s="4"/>
      <c r="TA365" s="4"/>
      <c r="TB365" s="4"/>
      <c r="TC365" s="4"/>
      <c r="TD365" s="4"/>
      <c r="TE365" s="4"/>
      <c r="TF365" s="4"/>
      <c r="TG365" s="4"/>
      <c r="TH365" s="4"/>
      <c r="TI365" s="4"/>
      <c r="TJ365" s="4"/>
      <c r="TK365" s="4"/>
      <c r="TL365" s="4"/>
      <c r="TM365" s="4"/>
      <c r="TN365" s="4"/>
      <c r="TO365" s="4"/>
      <c r="TP365" s="4"/>
      <c r="TQ365" s="4"/>
      <c r="TR365" s="4"/>
      <c r="TS365" s="4"/>
      <c r="TT365" s="4"/>
      <c r="TU365" s="4"/>
      <c r="TV365" s="4"/>
      <c r="TW365" s="4"/>
      <c r="TX365" s="4"/>
      <c r="TY365" s="4"/>
      <c r="TZ365" s="4"/>
      <c r="UA365" s="4"/>
      <c r="UB365" s="4"/>
      <c r="UC365" s="4"/>
      <c r="UD365" s="4"/>
      <c r="UE365" s="4"/>
      <c r="UF365" s="4"/>
      <c r="UG365" s="4"/>
      <c r="UH365" s="4"/>
      <c r="UI365" s="4"/>
      <c r="UJ365" s="4"/>
      <c r="UK365" s="4"/>
      <c r="UL365" s="4"/>
      <c r="UM365" s="4"/>
      <c r="UN365" s="4"/>
      <c r="UO365" s="4"/>
      <c r="UP365" s="4"/>
      <c r="UQ365" s="4"/>
      <c r="UR365" s="4"/>
      <c r="US365" s="4"/>
      <c r="UT365" s="4"/>
      <c r="UU365" s="4"/>
      <c r="UV365" s="4"/>
      <c r="UW365" s="4"/>
      <c r="UX365" s="4"/>
      <c r="UY365" s="4"/>
      <c r="UZ365" s="4"/>
      <c r="VA365" s="4"/>
      <c r="VB365" s="4"/>
      <c r="VC365" s="4"/>
      <c r="VD365" s="4"/>
      <c r="VE365" s="4"/>
      <c r="VF365" s="4"/>
      <c r="VG365" s="4"/>
      <c r="VH365" s="4"/>
      <c r="VI365" s="4"/>
      <c r="VJ365" s="4"/>
      <c r="VK365" s="4"/>
      <c r="VL365" s="4"/>
      <c r="VM365" s="4"/>
      <c r="VN365" s="4"/>
      <c r="VO365" s="4"/>
      <c r="VP365" s="4"/>
      <c r="VQ365" s="4"/>
      <c r="VR365" s="4"/>
      <c r="VS365" s="4"/>
      <c r="VT365" s="4"/>
      <c r="VU365" s="4"/>
      <c r="VV365" s="4"/>
      <c r="VW365" s="4"/>
      <c r="VX365" s="4"/>
      <c r="VY365" s="4"/>
      <c r="VZ365" s="4"/>
      <c r="WA365" s="4"/>
      <c r="WB365" s="4"/>
      <c r="WC365" s="4"/>
      <c r="WD365" s="4"/>
      <c r="WE365" s="4"/>
      <c r="WF365" s="4"/>
      <c r="WG365" s="4"/>
      <c r="WH365" s="4"/>
      <c r="WI365" s="4"/>
      <c r="WJ365" s="4"/>
      <c r="WK365" s="4"/>
      <c r="WL365" s="4"/>
      <c r="WM365" s="4"/>
      <c r="WN365" s="4"/>
      <c r="WO365" s="4"/>
      <c r="WP365" s="4"/>
      <c r="WQ365" s="4"/>
      <c r="WR365" s="4"/>
      <c r="WS365" s="4"/>
      <c r="WT365" s="4"/>
      <c r="WU365" s="4"/>
      <c r="WV365" s="4"/>
      <c r="WW365" s="4"/>
      <c r="WX365" s="4"/>
      <c r="WY365" s="4"/>
      <c r="WZ365" s="4"/>
      <c r="XA365" s="4"/>
      <c r="XB365" s="4"/>
      <c r="XC365" s="4"/>
      <c r="XD365" s="4"/>
      <c r="XE365" s="4"/>
      <c r="XF365" s="4"/>
      <c r="XG365" s="4"/>
      <c r="XH365" s="4"/>
      <c r="XI365" s="4"/>
      <c r="XJ365" s="4"/>
      <c r="XK365" s="4"/>
      <c r="XL365" s="4"/>
      <c r="XM365" s="4"/>
      <c r="XN365" s="4"/>
      <c r="XO365" s="4"/>
      <c r="XP365" s="4"/>
      <c r="XQ365" s="4"/>
      <c r="XR365" s="4"/>
      <c r="XS365" s="4"/>
      <c r="XT365" s="4"/>
      <c r="XU365" s="4"/>
      <c r="XV365" s="4"/>
      <c r="XW365" s="4"/>
      <c r="XX365" s="4"/>
      <c r="XY365" s="4"/>
      <c r="XZ365" s="4"/>
      <c r="YA365" s="4"/>
      <c r="YB365" s="4"/>
      <c r="YC365" s="4"/>
      <c r="YD365" s="4"/>
      <c r="YE365" s="4"/>
      <c r="YF365" s="4"/>
      <c r="YG365" s="4"/>
      <c r="YH365" s="4"/>
      <c r="YI365" s="4"/>
      <c r="YJ365" s="4"/>
      <c r="YK365" s="4"/>
      <c r="YL365" s="4"/>
      <c r="YM365" s="4"/>
      <c r="YN365" s="4"/>
      <c r="YO365" s="4"/>
      <c r="YP365" s="4"/>
      <c r="YQ365" s="4"/>
      <c r="YR365" s="4"/>
      <c r="YS365" s="4"/>
      <c r="YT365" s="4"/>
      <c r="YU365" s="4"/>
      <c r="YV365" s="4"/>
      <c r="YW365" s="4"/>
      <c r="YX365" s="4"/>
      <c r="YY365" s="4"/>
      <c r="YZ365" s="4"/>
      <c r="ZA365" s="4"/>
      <c r="ZB365" s="4"/>
      <c r="ZC365" s="4"/>
      <c r="ZD365" s="4"/>
      <c r="ZE365" s="4"/>
      <c r="ZF365" s="4"/>
      <c r="ZG365" s="4"/>
      <c r="ZH365" s="4"/>
      <c r="ZI365" s="4"/>
      <c r="ZJ365" s="4"/>
      <c r="ZK365" s="4"/>
      <c r="ZL365" s="4"/>
      <c r="ZM365" s="4"/>
      <c r="ZN365" s="4"/>
      <c r="ZO365" s="4"/>
      <c r="ZP365" s="4"/>
      <c r="ZQ365" s="4"/>
      <c r="ZR365" s="4"/>
      <c r="ZS365" s="4"/>
      <c r="ZT365" s="4"/>
      <c r="ZU365" s="4"/>
      <c r="ZV365" s="4"/>
      <c r="ZW365" s="4"/>
      <c r="ZX365" s="4"/>
      <c r="ZY365" s="4"/>
      <c r="ZZ365" s="4"/>
      <c r="AAA365" s="4"/>
      <c r="AAB365" s="4"/>
      <c r="AAC365" s="4"/>
      <c r="AAD365" s="4"/>
      <c r="AAE365" s="4"/>
      <c r="AAF365" s="4"/>
      <c r="AAG365" s="4"/>
      <c r="AAH365" s="4"/>
      <c r="AAI365" s="4"/>
      <c r="AAJ365" s="4"/>
      <c r="AAK365" s="4"/>
      <c r="AAL365" s="4"/>
      <c r="AAM365" s="4"/>
      <c r="AAN365" s="4"/>
      <c r="AAO365" s="4"/>
      <c r="AAP365" s="4"/>
      <c r="AAQ365" s="4"/>
      <c r="AAR365" s="4"/>
      <c r="AAS365" s="4"/>
      <c r="AAT365" s="4"/>
      <c r="AAU365" s="4"/>
      <c r="AAV365" s="4"/>
      <c r="AAW365" s="4"/>
      <c r="AAX365" s="4"/>
      <c r="AAY365" s="4"/>
      <c r="AAZ365" s="4"/>
      <c r="ABA365" s="4"/>
      <c r="ABB365" s="4"/>
      <c r="ABC365" s="4"/>
      <c r="ABD365" s="4"/>
      <c r="ABE365" s="4"/>
      <c r="ABF365" s="4"/>
      <c r="ABG365" s="4"/>
      <c r="ABH365" s="4"/>
      <c r="ABI365" s="4"/>
      <c r="ABJ365" s="4"/>
      <c r="ABK365" s="4"/>
      <c r="ABL365" s="4"/>
      <c r="ABM365" s="4"/>
      <c r="ABN365" s="4"/>
      <c r="ABO365" s="4"/>
      <c r="ABP365" s="4"/>
      <c r="ABQ365" s="4"/>
      <c r="ABR365" s="4"/>
      <c r="ABS365" s="4"/>
      <c r="ABT365" s="4"/>
      <c r="ABU365" s="4"/>
      <c r="ABV365" s="4"/>
      <c r="ABW365" s="4"/>
      <c r="ABX365" s="4"/>
      <c r="ABY365" s="4"/>
      <c r="ABZ365" s="4"/>
      <c r="ACA365" s="4"/>
      <c r="ACB365" s="4"/>
      <c r="ACC365" s="4"/>
      <c r="ACD365" s="4"/>
      <c r="ACE365" s="4"/>
      <c r="ACF365" s="4"/>
      <c r="ACG365" s="4"/>
      <c r="ACH365" s="4"/>
      <c r="ACI365" s="4"/>
      <c r="ACJ365" s="4"/>
      <c r="ACK365" s="4"/>
      <c r="ACL365" s="4"/>
      <c r="ACM365" s="4"/>
      <c r="ACN365" s="4"/>
      <c r="ACO365" s="4"/>
      <c r="ACP365" s="4"/>
      <c r="ACQ365" s="4"/>
      <c r="ACR365" s="4"/>
      <c r="ACS365" s="4"/>
      <c r="ACT365" s="4"/>
      <c r="ACU365" s="4"/>
      <c r="ACV365" s="4"/>
      <c r="ACW365" s="4"/>
      <c r="ACX365" s="4"/>
      <c r="ACY365" s="4"/>
      <c r="ACZ365" s="4"/>
      <c r="ADA365" s="4"/>
      <c r="ADB365" s="4"/>
      <c r="ADC365" s="4"/>
      <c r="ADD365" s="4"/>
      <c r="ADE365" s="4"/>
      <c r="ADF365" s="4"/>
      <c r="ADG365" s="4"/>
      <c r="ADH365" s="4"/>
      <c r="ADI365" s="4"/>
      <c r="ADJ365" s="4"/>
      <c r="ADK365" s="4"/>
      <c r="ADL365" s="4"/>
      <c r="ADM365" s="4"/>
      <c r="ADN365" s="4"/>
      <c r="ADO365" s="4"/>
      <c r="ADP365" s="4"/>
      <c r="ADQ365" s="4"/>
      <c r="ADR365" s="4"/>
      <c r="ADS365" s="4"/>
      <c r="ADT365" s="4"/>
      <c r="ADU365" s="4"/>
      <c r="ADV365" s="4"/>
      <c r="ADW365" s="4"/>
      <c r="ADX365" s="4"/>
      <c r="ADY365" s="4"/>
      <c r="ADZ365" s="4"/>
      <c r="AEA365" s="4"/>
      <c r="AEB365" s="4"/>
      <c r="AEC365" s="4"/>
      <c r="AED365" s="4"/>
      <c r="AEE365" s="4"/>
      <c r="AEF365" s="4"/>
      <c r="AEG365" s="4"/>
      <c r="AEH365" s="4"/>
      <c r="AEI365" s="4"/>
      <c r="AEJ365" s="4"/>
      <c r="AEK365" s="4"/>
      <c r="AEL365" s="4"/>
      <c r="AEM365" s="4"/>
      <c r="AEN365" s="4"/>
      <c r="AEO365" s="4"/>
      <c r="AEP365" s="4"/>
      <c r="AEQ365" s="4"/>
      <c r="AER365" s="4"/>
      <c r="AES365" s="4"/>
      <c r="AET365" s="4"/>
      <c r="AEU365" s="4"/>
      <c r="AEV365" s="4"/>
      <c r="AEW365" s="4"/>
      <c r="AEX365" s="4"/>
      <c r="AEY365" s="4"/>
      <c r="AEZ365" s="4"/>
      <c r="AFA365" s="4"/>
      <c r="AFB365" s="4"/>
      <c r="AFC365" s="4"/>
      <c r="AFD365" s="4"/>
      <c r="AFE365" s="4"/>
      <c r="AFF365" s="4"/>
      <c r="AFG365" s="4"/>
      <c r="AFH365" s="4"/>
      <c r="AFI365" s="4"/>
      <c r="AFJ365" s="4"/>
      <c r="AFK365" s="4"/>
      <c r="AFL365" s="4"/>
      <c r="AFM365" s="4"/>
      <c r="AFN365" s="4"/>
      <c r="AFO365" s="4"/>
      <c r="AFP365" s="4"/>
      <c r="AFQ365" s="4"/>
      <c r="AFR365" s="4"/>
      <c r="AFS365" s="4"/>
      <c r="AFT365" s="4"/>
      <c r="AFU365" s="4"/>
      <c r="AFV365" s="4"/>
      <c r="AFW365" s="4"/>
      <c r="AFX365" s="4"/>
      <c r="AFY365" s="4"/>
      <c r="AFZ365" s="4"/>
      <c r="AGA365" s="4"/>
      <c r="AGB365" s="4"/>
      <c r="AGC365" s="4"/>
      <c r="AGD365" s="4"/>
      <c r="AGE365" s="4"/>
      <c r="AGF365" s="4"/>
      <c r="AGG365" s="4"/>
      <c r="AGH365" s="4"/>
      <c r="AGI365" s="4"/>
      <c r="AGJ365" s="4"/>
      <c r="AGK365" s="4"/>
      <c r="AGL365" s="4"/>
      <c r="AGM365" s="4"/>
      <c r="AGN365" s="4"/>
      <c r="AGO365" s="4"/>
      <c r="AGP365" s="4"/>
      <c r="AGQ365" s="4"/>
      <c r="AGR365" s="4"/>
      <c r="AGS365" s="4"/>
      <c r="AGT365" s="4"/>
      <c r="AGU365" s="4"/>
      <c r="AGV365" s="4"/>
      <c r="AGW365" s="4"/>
      <c r="AGX365" s="4"/>
      <c r="AGY365" s="4"/>
      <c r="AGZ365" s="4"/>
      <c r="AHA365" s="4"/>
      <c r="AHB365" s="4"/>
      <c r="AHC365" s="4"/>
      <c r="AHD365" s="4"/>
      <c r="AHE365" s="4"/>
      <c r="AHF365" s="4"/>
      <c r="AHG365" s="4"/>
      <c r="AHH365" s="4"/>
      <c r="AHI365" s="4"/>
      <c r="AHJ365" s="4"/>
      <c r="AHK365" s="4"/>
      <c r="AHL365" s="4"/>
      <c r="AHM365" s="4"/>
      <c r="AHN365" s="4"/>
      <c r="AHO365" s="4"/>
      <c r="AHP365" s="4"/>
      <c r="AHQ365" s="4"/>
      <c r="AHR365" s="4"/>
      <c r="AHS365" s="4"/>
      <c r="AHT365" s="4"/>
      <c r="AHU365" s="4"/>
      <c r="AHV365" s="4"/>
      <c r="AHW365" s="4"/>
      <c r="AHX365" s="4"/>
      <c r="AHY365" s="4"/>
      <c r="AHZ365" s="4"/>
      <c r="AIA365" s="4"/>
      <c r="AIB365" s="4"/>
      <c r="AIC365" s="4"/>
      <c r="AID365" s="4"/>
      <c r="AIE365" s="4"/>
      <c r="AIF365" s="4"/>
      <c r="AIG365" s="4"/>
      <c r="AIH365" s="4"/>
      <c r="AII365" s="4"/>
      <c r="AIJ365" s="4"/>
      <c r="AIK365" s="4"/>
      <c r="AIL365" s="4"/>
      <c r="AIM365" s="4"/>
      <c r="AIN365" s="4"/>
      <c r="AIO365" s="4"/>
      <c r="AIP365" s="4"/>
      <c r="AIQ365" s="4"/>
      <c r="AIR365" s="4"/>
      <c r="AIS365" s="4"/>
      <c r="AIT365" s="4"/>
      <c r="AIU365" s="4"/>
      <c r="AIV365" s="4"/>
      <c r="AIW365" s="4"/>
      <c r="AIX365" s="4"/>
      <c r="AIY365" s="4"/>
      <c r="AIZ365" s="4"/>
      <c r="AJA365" s="4"/>
      <c r="AJB365" s="4"/>
      <c r="AJC365" s="4"/>
      <c r="AJD365" s="4"/>
      <c r="AJE365" s="4"/>
      <c r="AJF365" s="4"/>
      <c r="AJG365" s="4"/>
      <c r="AJH365" s="4"/>
      <c r="AJI365" s="4"/>
      <c r="AJJ365" s="4"/>
      <c r="AJK365" s="4"/>
      <c r="AJL365" s="4"/>
      <c r="AJM365" s="4"/>
      <c r="AJN365" s="4"/>
      <c r="AJO365" s="4"/>
      <c r="AJP365" s="4"/>
      <c r="AJQ365" s="4"/>
      <c r="AJR365" s="4"/>
      <c r="AJS365" s="4"/>
      <c r="AJT365" s="4"/>
      <c r="AJU365" s="4"/>
      <c r="AJV365" s="4"/>
      <c r="AJW365" s="4"/>
      <c r="AJX365" s="4"/>
      <c r="AJY365" s="4"/>
      <c r="AJZ365" s="3"/>
      <c r="AKA365" s="3"/>
      <c r="AKB365" s="3"/>
      <c r="AKC365" s="3"/>
      <c r="AKD365" s="3"/>
      <c r="AKE365" s="3"/>
      <c r="AKF365" s="3"/>
      <c r="AKG365" s="3"/>
      <c r="AKH365" s="3"/>
    </row>
    <row r="366" spans="1:970" ht="15.75" hidden="1" x14ac:dyDescent="0.25">
      <c r="A366" s="452"/>
      <c r="B366" s="452"/>
      <c r="C366" s="441" t="s">
        <v>209</v>
      </c>
      <c r="D366" s="442">
        <f>SUM(D357:D365)</f>
        <v>2130090.2000000002</v>
      </c>
      <c r="E366" s="439" t="s">
        <v>209</v>
      </c>
      <c r="F366" s="453">
        <f>SUM(F357:F365)</f>
        <v>0</v>
      </c>
      <c r="G366" s="439" t="s">
        <v>209</v>
      </c>
      <c r="H366" s="453">
        <f>SUM(H357:H365)</f>
        <v>2130090.2000000002</v>
      </c>
      <c r="I366" s="452"/>
    </row>
    <row r="367" spans="1:970" ht="15.75" hidden="1" x14ac:dyDescent="0.25">
      <c r="A367" s="452"/>
      <c r="B367" s="452"/>
      <c r="C367" s="445" t="s">
        <v>210</v>
      </c>
      <c r="D367" s="446">
        <f>D344+D345+D346+D347+D348+D349+D350+D351+D353+D355+D356+D366+D352+D354</f>
        <v>48073952.319999993</v>
      </c>
      <c r="E367" s="446"/>
      <c r="F367" s="446">
        <f>F344+F345+F346+F347+F348+F349+F350+F351+F353+F355+F356+F366+F352+F354</f>
        <v>6626552.4399999995</v>
      </c>
      <c r="G367" s="446"/>
      <c r="H367" s="556">
        <f>H344+H345+H346+H347+H348+H349+H350+H351+H353+H355+H356+H366+H352+H354</f>
        <v>54700504.75999999</v>
      </c>
      <c r="I367" s="452"/>
    </row>
    <row r="368" spans="1:970" ht="16.5" hidden="1" thickBot="1" x14ac:dyDescent="0.3">
      <c r="A368" s="452"/>
      <c r="B368" s="452"/>
      <c r="C368" s="432" t="s">
        <v>219</v>
      </c>
      <c r="D368" s="448">
        <f>D367-C6</f>
        <v>0</v>
      </c>
      <c r="E368" s="431"/>
      <c r="F368" s="448">
        <f>F367-C7</f>
        <v>-110540.00000000093</v>
      </c>
      <c r="G368" s="452"/>
      <c r="H368" s="557">
        <f>H367-C5</f>
        <v>-110540.00000000745</v>
      </c>
      <c r="I368" s="452"/>
    </row>
    <row r="369" spans="1:9" ht="15.75" hidden="1" x14ac:dyDescent="0.25">
      <c r="A369" s="431"/>
      <c r="B369" s="449"/>
      <c r="C369" s="432"/>
      <c r="D369" s="431"/>
      <c r="E369" s="431"/>
      <c r="F369" s="431"/>
      <c r="G369" s="431"/>
      <c r="H369" s="431"/>
      <c r="I369" s="433"/>
    </row>
    <row r="370" spans="1:9" hidden="1" x14ac:dyDescent="0.25"/>
    <row r="371" spans="1:9" hidden="1" x14ac:dyDescent="0.25"/>
    <row r="372" spans="1:9" hidden="1" x14ac:dyDescent="0.25"/>
    <row r="373" spans="1:9" hidden="1" x14ac:dyDescent="0.25"/>
    <row r="374" spans="1:9" hidden="1" x14ac:dyDescent="0.25"/>
    <row r="375" spans="1:9" hidden="1" x14ac:dyDescent="0.25"/>
    <row r="376" spans="1:9" hidden="1" x14ac:dyDescent="0.25"/>
    <row r="377" spans="1:9" hidden="1" x14ac:dyDescent="0.25"/>
    <row r="378" spans="1:9" hidden="1" x14ac:dyDescent="0.25"/>
    <row r="379" spans="1:9" hidden="1" x14ac:dyDescent="0.25"/>
    <row r="380" spans="1:9" hidden="1" x14ac:dyDescent="0.25"/>
    <row r="381" spans="1:9" hidden="1" x14ac:dyDescent="0.25"/>
    <row r="382" spans="1:9" hidden="1" x14ac:dyDescent="0.25"/>
    <row r="383" spans="1:9" hidden="1" x14ac:dyDescent="0.25"/>
    <row r="384" spans="1:9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</sheetData>
  <mergeCells count="12">
    <mergeCell ref="B2:H2"/>
    <mergeCell ref="B1:I1"/>
    <mergeCell ref="G17:I17"/>
    <mergeCell ref="A62:A63"/>
    <mergeCell ref="B62:F62"/>
    <mergeCell ref="G62:I62"/>
    <mergeCell ref="A77:A78"/>
    <mergeCell ref="B77:F77"/>
    <mergeCell ref="G77:I77"/>
    <mergeCell ref="D272:F272"/>
    <mergeCell ref="A17:A18"/>
    <mergeCell ref="B17:F17"/>
  </mergeCells>
  <pageMargins left="0.23622047244094491" right="0.23622047244094491" top="0.74803149606299213" bottom="0.74803149606299213" header="0.31496062992125984" footer="0.31496062992125984"/>
  <pageSetup paperSize="9" scale="16" firstPageNumber="0" fitToHeight="2" orientation="portrait" r:id="rId1"/>
  <rowBreaks count="1" manualBreakCount="1">
    <brk id="167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Светлана</cp:lastModifiedBy>
  <cp:lastPrinted>2025-01-20T07:41:43Z</cp:lastPrinted>
  <dcterms:created xsi:type="dcterms:W3CDTF">2022-06-10T13:29:53Z</dcterms:created>
  <dcterms:modified xsi:type="dcterms:W3CDTF">2025-01-22T13:49:57Z</dcterms:modified>
</cp:coreProperties>
</file>